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LAMALOVA\Downloads\"/>
    </mc:Choice>
  </mc:AlternateContent>
  <xr:revisionPtr revIDLastSave="0" documentId="8_{D09CDCC8-1905-488A-811B-F4A9EF81F42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SP poslední uzavřené období" sheetId="1" r:id="rId1"/>
    <sheet name="KFI " sheetId="2" state="hidden" r:id="rId2"/>
    <sheet name="MSP minulé období" sheetId="3" r:id="rId3"/>
    <sheet name="MSP předminulé období " sheetId="4" r:id="rId4"/>
    <sheet name="List2" sheetId="5" state="hidden" r:id="rId5"/>
    <sheet name="MSPnew_GBER_hranice_poznámky" sheetId="6" state="hidden" r:id="rId6"/>
  </sheets>
  <definedNames>
    <definedName name="_xlnm.Print_Area" localSheetId="1">'KFI '!$A:$AB</definedName>
    <definedName name="_xlnm.Print_Area" localSheetId="2">'MSP minulé období'!$A:$AA</definedName>
    <definedName name="_xlnm.Print_Area" localSheetId="0">'MSP poslední uzavřené období'!$A:$AA</definedName>
    <definedName name="_xlnm.Print_Area" localSheetId="3">'MSP předminulé období '!$A:$AA</definedName>
    <definedName name="_xlnm.Print_Area" localSheetId="5">MSPnew_GBER_hranice_poznámky!$A:$V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5" i="1" l="1"/>
  <c r="Y25" i="1" s="1"/>
  <c r="U26" i="1"/>
  <c r="V26" i="1" s="1"/>
  <c r="U27" i="1"/>
  <c r="Y27" i="1" s="1"/>
  <c r="U28" i="1"/>
  <c r="V28" i="1" s="1"/>
  <c r="U29" i="1"/>
  <c r="V29" i="1" s="1"/>
  <c r="U30" i="1"/>
  <c r="X30" i="1" s="1"/>
  <c r="U31" i="1"/>
  <c r="Y31" i="1" s="1"/>
  <c r="U32" i="1"/>
  <c r="V32" i="1" s="1"/>
  <c r="U33" i="1"/>
  <c r="W33" i="1" s="1"/>
  <c r="U34" i="1"/>
  <c r="X34" i="1" s="1"/>
  <c r="U35" i="1"/>
  <c r="W35" i="1" s="1"/>
  <c r="U36" i="1"/>
  <c r="V36" i="1" s="1"/>
  <c r="Y36" i="1"/>
  <c r="U37" i="1"/>
  <c r="Y37" i="1" s="1"/>
  <c r="U38" i="1"/>
  <c r="V38" i="1" s="1"/>
  <c r="U39" i="1"/>
  <c r="V39" i="1" s="1"/>
  <c r="X39" i="1"/>
  <c r="U40" i="1"/>
  <c r="V40" i="1" s="1"/>
  <c r="U41" i="1"/>
  <c r="X41" i="1" s="1"/>
  <c r="U42" i="1"/>
  <c r="W42" i="1" s="1"/>
  <c r="V42" i="1"/>
  <c r="X42" i="1"/>
  <c r="Y42" i="1"/>
  <c r="U43" i="1"/>
  <c r="Y43" i="1" s="1"/>
  <c r="V43" i="1"/>
  <c r="X43" i="1"/>
  <c r="U44" i="1"/>
  <c r="V44" i="1" s="1"/>
  <c r="U45" i="1"/>
  <c r="V45" i="1" s="1"/>
  <c r="U46" i="1"/>
  <c r="Y46" i="1" s="1"/>
  <c r="U47" i="1"/>
  <c r="V47" i="1" s="1"/>
  <c r="Y47" i="1"/>
  <c r="U48" i="1"/>
  <c r="V48" i="1" s="1"/>
  <c r="U49" i="1"/>
  <c r="V49" i="1" s="1"/>
  <c r="U50" i="1"/>
  <c r="W50" i="1" s="1"/>
  <c r="U51" i="1"/>
  <c r="Y51" i="1" s="1"/>
  <c r="U52" i="1"/>
  <c r="V52" i="1" s="1"/>
  <c r="U53" i="1"/>
  <c r="V53" i="1" s="1"/>
  <c r="U54" i="1"/>
  <c r="X54" i="1" s="1"/>
  <c r="V54" i="1"/>
  <c r="U55" i="1"/>
  <c r="Y55" i="1" s="1"/>
  <c r="V55" i="1"/>
  <c r="X55" i="1"/>
  <c r="U56" i="1"/>
  <c r="Y56" i="1" s="1"/>
  <c r="Y33" i="4"/>
  <c r="Y34" i="4"/>
  <c r="Y35" i="4"/>
  <c r="Y36" i="4"/>
  <c r="Y38" i="4"/>
  <c r="Y45" i="4"/>
  <c r="X33" i="4"/>
  <c r="X35" i="4"/>
  <c r="X45" i="4"/>
  <c r="W31" i="4"/>
  <c r="W38" i="4"/>
  <c r="W39" i="4"/>
  <c r="W40" i="4"/>
  <c r="W41" i="4"/>
  <c r="V45" i="4"/>
  <c r="V46" i="4"/>
  <c r="U32" i="4"/>
  <c r="W32" i="4" s="1"/>
  <c r="U33" i="4"/>
  <c r="V33" i="4" s="1"/>
  <c r="U34" i="4"/>
  <c r="V34" i="4" s="1"/>
  <c r="U35" i="4"/>
  <c r="V35" i="4" s="1"/>
  <c r="U36" i="4"/>
  <c r="V36" i="4" s="1"/>
  <c r="U37" i="4"/>
  <c r="V37" i="4" s="1"/>
  <c r="U38" i="4"/>
  <c r="V38" i="4" s="1"/>
  <c r="U39" i="4"/>
  <c r="Y39" i="4" s="1"/>
  <c r="U40" i="4"/>
  <c r="Y40" i="4" s="1"/>
  <c r="U41" i="4"/>
  <c r="Y41" i="4" s="1"/>
  <c r="U42" i="4"/>
  <c r="X42" i="4" s="1"/>
  <c r="U43" i="4"/>
  <c r="V43" i="4" s="1"/>
  <c r="U44" i="4"/>
  <c r="W44" i="4" s="1"/>
  <c r="U45" i="4"/>
  <c r="W45" i="4" s="1"/>
  <c r="U46" i="4"/>
  <c r="Y46" i="4" s="1"/>
  <c r="T17" i="6"/>
  <c r="Q17" i="6"/>
  <c r="N17" i="6"/>
  <c r="U31" i="4"/>
  <c r="X31" i="4" s="1"/>
  <c r="U30" i="4"/>
  <c r="V30" i="4" s="1"/>
  <c r="U29" i="4"/>
  <c r="Y29" i="4" s="1"/>
  <c r="U28" i="4"/>
  <c r="X28" i="4" s="1"/>
  <c r="U27" i="4"/>
  <c r="V27" i="4" s="1"/>
  <c r="U26" i="4"/>
  <c r="W26" i="4" s="1"/>
  <c r="U25" i="4"/>
  <c r="Y25" i="4" s="1"/>
  <c r="U24" i="4"/>
  <c r="Y24" i="4" s="1"/>
  <c r="U23" i="4"/>
  <c r="Y23" i="4" s="1"/>
  <c r="U22" i="4"/>
  <c r="V22" i="4" s="1"/>
  <c r="U21" i="4"/>
  <c r="Y21" i="4" s="1"/>
  <c r="U20" i="4"/>
  <c r="Y20" i="4" s="1"/>
  <c r="U19" i="4"/>
  <c r="Y19" i="4" s="1"/>
  <c r="U18" i="4"/>
  <c r="Y18" i="4" s="1"/>
  <c r="U17" i="4"/>
  <c r="V17" i="4" s="1"/>
  <c r="U16" i="4"/>
  <c r="Y16" i="4" s="1"/>
  <c r="U15" i="4"/>
  <c r="X15" i="4" s="1"/>
  <c r="U14" i="4"/>
  <c r="Y14" i="4" s="1"/>
  <c r="AI59" i="2"/>
  <c r="AG59" i="2"/>
  <c r="AF59" i="2"/>
  <c r="Y59" i="2"/>
  <c r="V59" i="2"/>
  <c r="Z59" i="2" s="1"/>
  <c r="AI58" i="2"/>
  <c r="AG58" i="2"/>
  <c r="AF58" i="2"/>
  <c r="Y58" i="2"/>
  <c r="X58" i="2"/>
  <c r="W58" i="2"/>
  <c r="V58" i="2"/>
  <c r="Z58" i="2" s="1"/>
  <c r="AI57" i="2"/>
  <c r="AG57" i="2"/>
  <c r="AF57" i="2"/>
  <c r="Z57" i="2"/>
  <c r="Y57" i="2"/>
  <c r="X57" i="2"/>
  <c r="V57" i="2"/>
  <c r="W57" i="2" s="1"/>
  <c r="AI56" i="2"/>
  <c r="AG56" i="2"/>
  <c r="AF56" i="2"/>
  <c r="Y56" i="2"/>
  <c r="V56" i="2"/>
  <c r="Z56" i="2" s="1"/>
  <c r="AI55" i="2"/>
  <c r="AG55" i="2"/>
  <c r="AF55" i="2"/>
  <c r="Y55" i="2"/>
  <c r="X55" i="2"/>
  <c r="W55" i="2"/>
  <c r="V55" i="2"/>
  <c r="Z55" i="2" s="1"/>
  <c r="AI54" i="2"/>
  <c r="AG54" i="2"/>
  <c r="AF54" i="2"/>
  <c r="Z54" i="2"/>
  <c r="Y54" i="2"/>
  <c r="X54" i="2"/>
  <c r="V54" i="2"/>
  <c r="W54" i="2" s="1"/>
  <c r="AI53" i="2"/>
  <c r="AG53" i="2"/>
  <c r="AF53" i="2"/>
  <c r="Y53" i="2"/>
  <c r="V53" i="2"/>
  <c r="Z53" i="2" s="1"/>
  <c r="AI52" i="2"/>
  <c r="AG52" i="2"/>
  <c r="AF52" i="2"/>
  <c r="Y52" i="2"/>
  <c r="X52" i="2"/>
  <c r="W52" i="2"/>
  <c r="V52" i="2"/>
  <c r="Z52" i="2" s="1"/>
  <c r="AI51" i="2"/>
  <c r="AG51" i="2"/>
  <c r="AF51" i="2"/>
  <c r="Z51" i="2"/>
  <c r="Y51" i="2"/>
  <c r="X51" i="2"/>
  <c r="V51" i="2"/>
  <c r="W51" i="2" s="1"/>
  <c r="AI50" i="2"/>
  <c r="AG50" i="2"/>
  <c r="AF50" i="2"/>
  <c r="Y50" i="2"/>
  <c r="V50" i="2"/>
  <c r="Z50" i="2" s="1"/>
  <c r="AI49" i="2"/>
  <c r="AG49" i="2"/>
  <c r="AF49" i="2"/>
  <c r="Y49" i="2"/>
  <c r="X49" i="2"/>
  <c r="W49" i="2"/>
  <c r="V49" i="2"/>
  <c r="Z49" i="2" s="1"/>
  <c r="AI48" i="2"/>
  <c r="AG48" i="2"/>
  <c r="AF48" i="2"/>
  <c r="Z48" i="2"/>
  <c r="Y48" i="2"/>
  <c r="X48" i="2"/>
  <c r="V48" i="2"/>
  <c r="W48" i="2" s="1"/>
  <c r="AI47" i="2"/>
  <c r="AG47" i="2"/>
  <c r="AF47" i="2"/>
  <c r="Y47" i="2"/>
  <c r="V47" i="2"/>
  <c r="Z47" i="2" s="1"/>
  <c r="AI46" i="2"/>
  <c r="AG46" i="2"/>
  <c r="AF46" i="2"/>
  <c r="Y46" i="2"/>
  <c r="X46" i="2"/>
  <c r="W46" i="2"/>
  <c r="V46" i="2"/>
  <c r="Z46" i="2" s="1"/>
  <c r="AI45" i="2"/>
  <c r="AG45" i="2"/>
  <c r="AF45" i="2"/>
  <c r="Z45" i="2"/>
  <c r="Y45" i="2"/>
  <c r="X45" i="2"/>
  <c r="V45" i="2"/>
  <c r="W45" i="2" s="1"/>
  <c r="AI44" i="2"/>
  <c r="AG44" i="2"/>
  <c r="AF44" i="2"/>
  <c r="Y44" i="2"/>
  <c r="V44" i="2"/>
  <c r="Z44" i="2" s="1"/>
  <c r="AI43" i="2"/>
  <c r="AG43" i="2"/>
  <c r="AF43" i="2"/>
  <c r="Y43" i="2"/>
  <c r="X43" i="2"/>
  <c r="W43" i="2"/>
  <c r="V43" i="2"/>
  <c r="Z43" i="2" s="1"/>
  <c r="AI42" i="2"/>
  <c r="AG42" i="2"/>
  <c r="AF42" i="2"/>
  <c r="Z42" i="2"/>
  <c r="Y42" i="2"/>
  <c r="X42" i="2"/>
  <c r="V42" i="2"/>
  <c r="W42" i="2" s="1"/>
  <c r="AI41" i="2"/>
  <c r="AG41" i="2"/>
  <c r="AF41" i="2"/>
  <c r="Y41" i="2"/>
  <c r="V41" i="2"/>
  <c r="Z41" i="2" s="1"/>
  <c r="AI40" i="2"/>
  <c r="AG40" i="2"/>
  <c r="AF40" i="2"/>
  <c r="Y40" i="2"/>
  <c r="X40" i="2"/>
  <c r="W40" i="2"/>
  <c r="V40" i="2"/>
  <c r="Z40" i="2" s="1"/>
  <c r="AI39" i="2"/>
  <c r="AG39" i="2"/>
  <c r="AF39" i="2"/>
  <c r="Z39" i="2"/>
  <c r="Y39" i="2"/>
  <c r="X39" i="2"/>
  <c r="V39" i="2"/>
  <c r="W39" i="2" s="1"/>
  <c r="AI38" i="2"/>
  <c r="AG38" i="2"/>
  <c r="AF38" i="2"/>
  <c r="Y38" i="2"/>
  <c r="V38" i="2"/>
  <c r="Z38" i="2" s="1"/>
  <c r="AI37" i="2"/>
  <c r="AG37" i="2"/>
  <c r="AF37" i="2"/>
  <c r="Y37" i="2"/>
  <c r="X37" i="2"/>
  <c r="W37" i="2"/>
  <c r="V37" i="2"/>
  <c r="Z37" i="2" s="1"/>
  <c r="AI36" i="2"/>
  <c r="AG36" i="2"/>
  <c r="AF36" i="2"/>
  <c r="Z36" i="2"/>
  <c r="Y36" i="2"/>
  <c r="X36" i="2"/>
  <c r="V36" i="2"/>
  <c r="W36" i="2" s="1"/>
  <c r="AI35" i="2"/>
  <c r="AG35" i="2"/>
  <c r="AF35" i="2"/>
  <c r="Y35" i="2"/>
  <c r="V35" i="2"/>
  <c r="Z35" i="2" s="1"/>
  <c r="AI34" i="2"/>
  <c r="AG34" i="2"/>
  <c r="AF34" i="2"/>
  <c r="Y34" i="2"/>
  <c r="X34" i="2"/>
  <c r="W34" i="2"/>
  <c r="V34" i="2"/>
  <c r="Z34" i="2" s="1"/>
  <c r="AI33" i="2"/>
  <c r="AG33" i="2"/>
  <c r="AF33" i="2"/>
  <c r="Z33" i="2"/>
  <c r="Y33" i="2"/>
  <c r="X33" i="2"/>
  <c r="V33" i="2"/>
  <c r="W33" i="2" s="1"/>
  <c r="AI32" i="2"/>
  <c r="AG32" i="2"/>
  <c r="AF32" i="2"/>
  <c r="Y32" i="2"/>
  <c r="V32" i="2"/>
  <c r="Z32" i="2" s="1"/>
  <c r="AI31" i="2"/>
  <c r="AG31" i="2"/>
  <c r="AF31" i="2"/>
  <c r="Y31" i="2"/>
  <c r="X31" i="2"/>
  <c r="W31" i="2"/>
  <c r="V31" i="2"/>
  <c r="Z31" i="2" s="1"/>
  <c r="AI30" i="2"/>
  <c r="AG30" i="2"/>
  <c r="AF30" i="2"/>
  <c r="Z30" i="2"/>
  <c r="Y30" i="2"/>
  <c r="X30" i="2"/>
  <c r="V30" i="2"/>
  <c r="W30" i="2" s="1"/>
  <c r="AI29" i="2"/>
  <c r="AG29" i="2"/>
  <c r="AF29" i="2"/>
  <c r="V29" i="2"/>
  <c r="Z29" i="2" s="1"/>
  <c r="AI28" i="2"/>
  <c r="AG28" i="2"/>
  <c r="AF28" i="2"/>
  <c r="Y28" i="2"/>
  <c r="X28" i="2"/>
  <c r="W28" i="2"/>
  <c r="V28" i="2"/>
  <c r="Z28" i="2" s="1"/>
  <c r="AI27" i="2"/>
  <c r="AG27" i="2"/>
  <c r="AF27" i="2"/>
  <c r="Z27" i="2"/>
  <c r="Y27" i="2"/>
  <c r="X27" i="2"/>
  <c r="V27" i="2"/>
  <c r="W27" i="2" s="1"/>
  <c r="O25" i="2"/>
  <c r="U46" i="3"/>
  <c r="V46" i="3" s="1"/>
  <c r="U45" i="3"/>
  <c r="V45" i="3" s="1"/>
  <c r="U44" i="3"/>
  <c r="Y44" i="3" s="1"/>
  <c r="U43" i="3"/>
  <c r="V43" i="3" s="1"/>
  <c r="U42" i="3"/>
  <c r="Y42" i="3" s="1"/>
  <c r="U41" i="3"/>
  <c r="X41" i="3" s="1"/>
  <c r="U40" i="3"/>
  <c r="W40" i="3" s="1"/>
  <c r="Y39" i="3"/>
  <c r="U39" i="3"/>
  <c r="W39" i="3" s="1"/>
  <c r="U38" i="3"/>
  <c r="V38" i="3" s="1"/>
  <c r="U37" i="3"/>
  <c r="Y37" i="3" s="1"/>
  <c r="W36" i="3"/>
  <c r="U36" i="3"/>
  <c r="X36" i="3" s="1"/>
  <c r="U35" i="3"/>
  <c r="Y35" i="3" s="1"/>
  <c r="U34" i="3"/>
  <c r="W34" i="3" s="1"/>
  <c r="U33" i="3"/>
  <c r="V33" i="3" s="1"/>
  <c r="U32" i="3"/>
  <c r="Y32" i="3" s="1"/>
  <c r="U31" i="3"/>
  <c r="Y31" i="3" s="1"/>
  <c r="U30" i="3"/>
  <c r="W30" i="3" s="1"/>
  <c r="U29" i="3"/>
  <c r="W29" i="3" s="1"/>
  <c r="U28" i="3"/>
  <c r="Y28" i="3" s="1"/>
  <c r="X27" i="3"/>
  <c r="U27" i="3"/>
  <c r="Y27" i="3" s="1"/>
  <c r="U26" i="3"/>
  <c r="X26" i="3" s="1"/>
  <c r="U25" i="3"/>
  <c r="Y25" i="3" s="1"/>
  <c r="U24" i="3"/>
  <c r="V24" i="3" s="1"/>
  <c r="Y23" i="3"/>
  <c r="X23" i="3"/>
  <c r="W23" i="3"/>
  <c r="V23" i="3"/>
  <c r="U23" i="3"/>
  <c r="U22" i="3"/>
  <c r="V22" i="3" s="1"/>
  <c r="U21" i="3"/>
  <c r="V21" i="3" s="1"/>
  <c r="U20" i="3"/>
  <c r="V20" i="3" s="1"/>
  <c r="U19" i="3"/>
  <c r="Y19" i="3" s="1"/>
  <c r="U18" i="3"/>
  <c r="W18" i="3" s="1"/>
  <c r="U17" i="3"/>
  <c r="W17" i="3" s="1"/>
  <c r="U16" i="3"/>
  <c r="W16" i="3" s="1"/>
  <c r="U15" i="3"/>
  <c r="Y15" i="3" s="1"/>
  <c r="U14" i="3"/>
  <c r="X14" i="3" s="1"/>
  <c r="V46" i="1" l="1"/>
  <c r="Y45" i="1"/>
  <c r="V31" i="1"/>
  <c r="X45" i="1"/>
  <c r="W30" i="1"/>
  <c r="X51" i="1"/>
  <c r="V30" i="1"/>
  <c r="V56" i="1"/>
  <c r="X36" i="1"/>
  <c r="W43" i="4"/>
  <c r="W42" i="4"/>
  <c r="X46" i="4"/>
  <c r="X34" i="4"/>
  <c r="Y37" i="4"/>
  <c r="V41" i="4"/>
  <c r="W37" i="4"/>
  <c r="X41" i="4"/>
  <c r="Y44" i="4"/>
  <c r="Y32" i="4"/>
  <c r="V44" i="4"/>
  <c r="V40" i="4"/>
  <c r="W36" i="4"/>
  <c r="X40" i="4"/>
  <c r="Y43" i="4"/>
  <c r="V39" i="4"/>
  <c r="W35" i="4"/>
  <c r="X39" i="4"/>
  <c r="Y42" i="4"/>
  <c r="X43" i="4"/>
  <c r="V32" i="4"/>
  <c r="W34" i="4"/>
  <c r="X38" i="4"/>
  <c r="X32" i="4"/>
  <c r="W33" i="4"/>
  <c r="X37" i="4"/>
  <c r="X44" i="4"/>
  <c r="X36" i="4"/>
  <c r="X40" i="3"/>
  <c r="Y30" i="3"/>
  <c r="X15" i="3"/>
  <c r="X43" i="3"/>
  <c r="Y43" i="3"/>
  <c r="W15" i="3"/>
  <c r="Y18" i="3"/>
  <c r="W27" i="3"/>
  <c r="X56" i="1"/>
  <c r="W56" i="1"/>
  <c r="W36" i="1"/>
  <c r="Y53" i="1"/>
  <c r="X53" i="1"/>
  <c r="W51" i="1"/>
  <c r="W55" i="1"/>
  <c r="V51" i="1"/>
  <c r="X27" i="1"/>
  <c r="Y33" i="1"/>
  <c r="W27" i="1"/>
  <c r="V50" i="1"/>
  <c r="Y39" i="1"/>
  <c r="V33" i="1"/>
  <c r="V27" i="1"/>
  <c r="X50" i="1"/>
  <c r="X46" i="1"/>
  <c r="W37" i="1"/>
  <c r="W34" i="1"/>
  <c r="X31" i="1"/>
  <c r="W46" i="1"/>
  <c r="V37" i="1"/>
  <c r="V34" i="1"/>
  <c r="W31" i="1"/>
  <c r="Y48" i="1"/>
  <c r="Y52" i="1"/>
  <c r="X48" i="1"/>
  <c r="W45" i="1"/>
  <c r="W39" i="1"/>
  <c r="Y32" i="1"/>
  <c r="Y26" i="1"/>
  <c r="W48" i="1"/>
  <c r="W41" i="1"/>
  <c r="X32" i="1"/>
  <c r="Y29" i="1"/>
  <c r="V41" i="1"/>
  <c r="V35" i="1"/>
  <c r="W32" i="1"/>
  <c r="X29" i="1"/>
  <c r="X25" i="1"/>
  <c r="Y38" i="1"/>
  <c r="W29" i="1"/>
  <c r="W25" i="1"/>
  <c r="Y34" i="1"/>
  <c r="V25" i="1"/>
  <c r="X37" i="1"/>
  <c r="X52" i="1"/>
  <c r="X47" i="1"/>
  <c r="X38" i="1"/>
  <c r="X26" i="1"/>
  <c r="W52" i="1"/>
  <c r="Y49" i="1"/>
  <c r="W47" i="1"/>
  <c r="Y40" i="1"/>
  <c r="W38" i="1"/>
  <c r="X33" i="1"/>
  <c r="Y28" i="1"/>
  <c r="W26" i="1"/>
  <c r="X49" i="1"/>
  <c r="Y44" i="1"/>
  <c r="X40" i="1"/>
  <c r="Y35" i="1"/>
  <c r="X28" i="1"/>
  <c r="Y54" i="1"/>
  <c r="W49" i="1"/>
  <c r="W44" i="1"/>
  <c r="Y41" i="1"/>
  <c r="W40" i="1"/>
  <c r="X35" i="1"/>
  <c r="Y30" i="1"/>
  <c r="W28" i="1"/>
  <c r="V42" i="4"/>
  <c r="W30" i="4"/>
  <c r="X21" i="4"/>
  <c r="X30" i="4"/>
  <c r="Y30" i="4"/>
  <c r="V21" i="4"/>
  <c r="X24" i="4"/>
  <c r="Y15" i="4"/>
  <c r="Y27" i="4"/>
  <c r="Y31" i="4"/>
  <c r="X19" i="4"/>
  <c r="V16" i="4"/>
  <c r="V20" i="4"/>
  <c r="V25" i="4"/>
  <c r="W16" i="4"/>
  <c r="W20" i="4"/>
  <c r="W25" i="4"/>
  <c r="X29" i="4"/>
  <c r="X16" i="4"/>
  <c r="X20" i="4"/>
  <c r="X25" i="4"/>
  <c r="X14" i="4"/>
  <c r="Y17" i="4"/>
  <c r="V26" i="4"/>
  <c r="X26" i="4"/>
  <c r="W15" i="4"/>
  <c r="V19" i="4"/>
  <c r="Y26" i="4"/>
  <c r="V31" i="4"/>
  <c r="W46" i="4"/>
  <c r="V15" i="4"/>
  <c r="W19" i="4"/>
  <c r="W21" i="3"/>
  <c r="X28" i="3"/>
  <c r="W41" i="3"/>
  <c r="W38" i="3"/>
  <c r="V42" i="3"/>
  <c r="V14" i="3"/>
  <c r="X17" i="3"/>
  <c r="W22" i="3"/>
  <c r="V26" i="3"/>
  <c r="X29" i="3"/>
  <c r="Y34" i="3"/>
  <c r="X38" i="3"/>
  <c r="W42" i="3"/>
  <c r="W14" i="3"/>
  <c r="Y17" i="3"/>
  <c r="X22" i="3"/>
  <c r="W26" i="3"/>
  <c r="Y29" i="3"/>
  <c r="Y38" i="3"/>
  <c r="X42" i="3"/>
  <c r="V19" i="3"/>
  <c r="V28" i="3"/>
  <c r="V41" i="3"/>
  <c r="W46" i="3"/>
  <c r="Y16" i="3"/>
  <c r="X21" i="3"/>
  <c r="X46" i="3"/>
  <c r="W28" i="3"/>
  <c r="X37" i="3"/>
  <c r="X16" i="3"/>
  <c r="Y24" i="3"/>
  <c r="X33" i="3"/>
  <c r="Y33" i="3"/>
  <c r="Y22" i="3"/>
  <c r="V15" i="3"/>
  <c r="X18" i="3"/>
  <c r="V27" i="3"/>
  <c r="X30" i="3"/>
  <c r="V36" i="3"/>
  <c r="X39" i="3"/>
  <c r="V16" i="3"/>
  <c r="V31" i="3"/>
  <c r="V37" i="3"/>
  <c r="W37" i="3"/>
  <c r="Z60" i="2"/>
  <c r="Y60" i="2"/>
  <c r="W31" i="3"/>
  <c r="Y46" i="3"/>
  <c r="Y14" i="3"/>
  <c r="X19" i="3"/>
  <c r="W24" i="3"/>
  <c r="Y26" i="3"/>
  <c r="V29" i="3"/>
  <c r="X31" i="3"/>
  <c r="V34" i="3"/>
  <c r="Y36" i="3"/>
  <c r="V39" i="3"/>
  <c r="Y41" i="3"/>
  <c r="X44" i="3"/>
  <c r="W17" i="4"/>
  <c r="W22" i="4"/>
  <c r="W27" i="4"/>
  <c r="W19" i="3"/>
  <c r="Y21" i="3"/>
  <c r="V44" i="3"/>
  <c r="V17" i="3"/>
  <c r="X24" i="3"/>
  <c r="X17" i="4"/>
  <c r="Y22" i="4"/>
  <c r="X27" i="4"/>
  <c r="V18" i="4"/>
  <c r="V18" i="3"/>
  <c r="X20" i="3"/>
  <c r="W25" i="3"/>
  <c r="V30" i="3"/>
  <c r="X32" i="3"/>
  <c r="W35" i="3"/>
  <c r="V40" i="3"/>
  <c r="X45" i="3"/>
  <c r="W29" i="2"/>
  <c r="W32" i="2"/>
  <c r="W35" i="2"/>
  <c r="W38" i="2"/>
  <c r="W41" i="2"/>
  <c r="W44" i="2"/>
  <c r="W47" i="2"/>
  <c r="W50" i="2"/>
  <c r="W53" i="2"/>
  <c r="W56" i="2"/>
  <c r="W59" i="2"/>
  <c r="W18" i="4"/>
  <c r="X23" i="4"/>
  <c r="W28" i="4"/>
  <c r="V32" i="3"/>
  <c r="V23" i="4"/>
  <c r="W20" i="3"/>
  <c r="V25" i="3"/>
  <c r="W32" i="3"/>
  <c r="V35" i="3"/>
  <c r="W45" i="3"/>
  <c r="W23" i="4"/>
  <c r="V28" i="4"/>
  <c r="Y20" i="3"/>
  <c r="X25" i="3"/>
  <c r="X35" i="3"/>
  <c r="Y45" i="3"/>
  <c r="X29" i="2"/>
  <c r="X60" i="2" s="1"/>
  <c r="X32" i="2"/>
  <c r="X35" i="2"/>
  <c r="X38" i="2"/>
  <c r="X41" i="2"/>
  <c r="X44" i="2"/>
  <c r="X47" i="2"/>
  <c r="X50" i="2"/>
  <c r="X53" i="2"/>
  <c r="X56" i="2"/>
  <c r="X59" i="2"/>
  <c r="X18" i="4"/>
  <c r="Y29" i="2"/>
  <c r="V14" i="4"/>
  <c r="V24" i="4"/>
  <c r="V29" i="4"/>
  <c r="W14" i="4"/>
  <c r="W24" i="4"/>
  <c r="W29" i="4"/>
  <c r="Y47" i="4" l="1"/>
  <c r="Y48" i="4" s="1"/>
  <c r="X47" i="4"/>
  <c r="X48" i="4" s="1"/>
  <c r="X47" i="3"/>
  <c r="X48" i="3" s="1"/>
  <c r="W47" i="3"/>
  <c r="V52" i="3" s="1"/>
  <c r="X57" i="1"/>
  <c r="X58" i="1" s="1"/>
  <c r="V51" i="3"/>
  <c r="V50" i="3"/>
  <c r="M15" i="2"/>
  <c r="X15" i="2" s="1"/>
  <c r="K22" i="2"/>
  <c r="W57" i="1"/>
  <c r="Y47" i="3"/>
  <c r="Y48" i="3" s="1"/>
  <c r="Y57" i="1"/>
  <c r="Y58" i="1" s="1"/>
  <c r="W47" i="4"/>
  <c r="V49" i="4" l="1"/>
  <c r="V50" i="4"/>
  <c r="V51" i="4"/>
  <c r="V52" i="4"/>
  <c r="W48" i="3"/>
  <c r="N8" i="3" s="1"/>
  <c r="V49" i="3"/>
  <c r="A8" i="3"/>
  <c r="W48" i="4"/>
  <c r="A8" i="4"/>
  <c r="A10" i="1"/>
  <c r="V62" i="1"/>
  <c r="V61" i="1"/>
  <c r="V60" i="1"/>
  <c r="V59" i="1"/>
  <c r="W58" i="1"/>
  <c r="Q8" i="3" l="1"/>
  <c r="L8" i="3"/>
  <c r="Q8" i="4"/>
  <c r="L8" i="4"/>
  <c r="N8" i="4"/>
  <c r="Q10" i="1"/>
  <c r="L10" i="1"/>
  <c r="N10" i="1"/>
</calcChain>
</file>

<file path=xl/sharedStrings.xml><?xml version="1.0" encoding="utf-8"?>
<sst xmlns="http://schemas.openxmlformats.org/spreadsheetml/2006/main" count="399" uniqueCount="164">
  <si>
    <r>
      <t>Prohlášení o velikost podniku za poslední uzavřené účetní období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</si>
  <si>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r>
      <t xml:space="preserve"> </t>
    </r>
    <r>
      <rPr>
        <i/>
        <sz val="12"/>
        <color rgb="FFFFFFFF"/>
        <rFont val="Calibri"/>
      </rPr>
      <t>Při určování velikosti podnikatele je nutné vycházet z Doporučení Komise 2003/361/ES, které je jediným závazným dokumentem pro definici mikro, malých a středních podniků. Pro správné posouzení se využívá také „Příručka pro určení velikosti podniku“ vydaná Evropskou komisí, dostupná na webu NRB.</t>
    </r>
  </si>
  <si>
    <t>Název žadatele</t>
  </si>
  <si>
    <t>IČ</t>
  </si>
  <si>
    <r>
      <t xml:space="preserve">Vyhodnocení velikosti podniku 
</t>
    </r>
    <r>
      <rPr>
        <i/>
        <sz val="12"/>
        <color rgb="FFFFFFFF"/>
        <rFont val="Calibri"/>
      </rPr>
      <t xml:space="preserve">v tabulce níže vyplňte </t>
    </r>
    <r>
      <rPr>
        <b/>
        <i/>
        <u/>
        <sz val="12"/>
        <color rgb="FFFFFFFF"/>
        <rFont val="Calibri"/>
      </rPr>
      <t>majetkové podíly jednotlivých podniků</t>
    </r>
    <r>
      <rPr>
        <i/>
        <sz val="12"/>
        <color rgb="FFFFFFFF"/>
        <rFont val="Calibri"/>
      </rPr>
      <t xml:space="preserve"> a velikost se </t>
    </r>
    <r>
      <rPr>
        <b/>
        <i/>
        <u/>
        <sz val="12"/>
        <color rgb="FFFFFFFF"/>
        <rFont val="Calibri"/>
      </rPr>
      <t>vyhodnotí automaticky</t>
    </r>
    <r>
      <rPr>
        <b/>
        <sz val="16"/>
        <color rgb="FFFFFFFF"/>
        <rFont val="Calibri"/>
      </rPr>
      <t xml:space="preserve">
</t>
    </r>
  </si>
  <si>
    <r>
      <rPr>
        <b/>
        <sz val="14"/>
        <color rgb="FF1B0B93"/>
        <rFont val="Calibri"/>
      </rPr>
      <t xml:space="preserve">Velikost podniku
</t>
    </r>
    <r>
      <rPr>
        <i/>
        <sz val="11"/>
        <color rgb="FF1B0B93"/>
        <rFont val="Calibri"/>
      </rPr>
      <t>(dopočítá se automaticky z tabulky níže)</t>
    </r>
  </si>
  <si>
    <r>
      <t xml:space="preserve">Mikro 
</t>
    </r>
    <r>
      <rPr>
        <i/>
        <sz val="11"/>
        <color rgb="FF1B0B93"/>
        <rFont val="Calibri"/>
      </rPr>
      <t xml:space="preserve">Mikropodnik je firma s </t>
    </r>
    <r>
      <rPr>
        <b/>
        <i/>
        <sz val="11"/>
        <color rgb="FF1B0B93"/>
        <rFont val="Calibri"/>
      </rPr>
      <t>méně než 10 zaměstnanci</t>
    </r>
    <r>
      <rPr>
        <i/>
        <sz val="11"/>
        <color rgb="FF1B0B93"/>
        <rFont val="Calibri"/>
      </rPr>
      <t xml:space="preserve"> a ročním </t>
    </r>
    <r>
      <rPr>
        <b/>
        <i/>
        <sz val="11"/>
        <color rgb="FF1B0B93"/>
        <rFont val="Calibri"/>
      </rPr>
      <t>obratem nebo aktivy do 2 mil. EUR.</t>
    </r>
  </si>
  <si>
    <r>
      <t xml:space="preserve">Malý
</t>
    </r>
    <r>
      <rPr>
        <i/>
        <sz val="11"/>
        <color rgb="FF1B0B93"/>
        <rFont val="Calibri"/>
      </rPr>
      <t xml:space="preserve">Malý podnik je firma s </t>
    </r>
    <r>
      <rPr>
        <b/>
        <i/>
        <sz val="11"/>
        <color rgb="FF1B0B93"/>
        <rFont val="Calibri"/>
      </rPr>
      <t xml:space="preserve">méně než 50 zaměstnanci </t>
    </r>
    <r>
      <rPr>
        <i/>
        <sz val="11"/>
        <color rgb="FF1B0B93"/>
        <rFont val="Calibri"/>
      </rPr>
      <t xml:space="preserve">a </t>
    </r>
    <r>
      <rPr>
        <b/>
        <i/>
        <sz val="11"/>
        <color rgb="FF1B0B93"/>
        <rFont val="Calibri"/>
      </rPr>
      <t>ročním obratem nebo aktivy do 10 mil. EUR.</t>
    </r>
  </si>
  <si>
    <r>
      <t xml:space="preserve">Střední
</t>
    </r>
    <r>
      <rPr>
        <i/>
        <sz val="11"/>
        <color rgb="FF1B0B93"/>
        <rFont val="Calibri"/>
      </rPr>
      <t xml:space="preserve">Střední podnik je firma s </t>
    </r>
    <r>
      <rPr>
        <b/>
        <i/>
        <sz val="11"/>
        <color rgb="FF1B0B93"/>
        <rFont val="Calibri"/>
      </rPr>
      <t>méně než 250 zaměstnanci</t>
    </r>
    <r>
      <rPr>
        <i/>
        <sz val="11"/>
        <color rgb="FF1B0B93"/>
        <rFont val="Calibri"/>
      </rPr>
      <t xml:space="preserve"> a </t>
    </r>
    <r>
      <rPr>
        <b/>
        <i/>
        <sz val="11"/>
        <color rgb="FF1B0B93"/>
        <rFont val="Calibri"/>
      </rPr>
      <t>ročním obratem do 50 mil. EUR nebo aktivy do 43 mil. EUR</t>
    </r>
    <r>
      <rPr>
        <i/>
        <sz val="11"/>
        <color rgb="FF1B0B93"/>
        <rFont val="Calibri"/>
      </rPr>
      <t>.</t>
    </r>
  </si>
  <si>
    <r>
      <t xml:space="preserve">Velký
</t>
    </r>
    <r>
      <rPr>
        <i/>
        <sz val="11"/>
        <color rgb="FF1B0B93"/>
        <rFont val="Calibri"/>
      </rPr>
      <t xml:space="preserve">Velký podnik je firma, která </t>
    </r>
    <r>
      <rPr>
        <b/>
        <i/>
        <sz val="11"/>
        <color rgb="FF1B0B93"/>
        <rFont val="Calibri"/>
      </rPr>
      <t>nesplňuje podmínky pro malé a střední podniky</t>
    </r>
    <r>
      <rPr>
        <i/>
        <sz val="11"/>
        <color rgb="FF1B0B93"/>
        <rFont val="Calibri"/>
      </rPr>
      <t xml:space="preserve"> (má více než 250 zaměstnanců nebo překračuje finanční limity EU).</t>
    </r>
  </si>
  <si>
    <t>Změnila se během posledních dvou uzavřených účetních období vaše velikost podniku? (např. z malého na střední)</t>
  </si>
  <si>
    <t>Velikost se nezměnila</t>
  </si>
  <si>
    <r>
      <t xml:space="preserve">Vyplňte tento list a listy </t>
    </r>
    <r>
      <rPr>
        <b/>
        <sz val="14"/>
        <color rgb="FFFF0000"/>
        <rFont val="Calibri"/>
      </rPr>
      <t>MSP N-1 (minulé účetní období) a MSP N-2 (předminulé účetní období)</t>
    </r>
  </si>
  <si>
    <r>
      <rPr>
        <b/>
        <sz val="12"/>
        <color rgb="FF1B0B93"/>
        <rFont val="Calibri"/>
      </rPr>
      <t>Žadatel tímto potvrzuje, že údaje použité pro vyhodnocení velikosti podniku jsou správné, úplné a aktuální</t>
    </r>
    <r>
      <rPr>
        <sz val="12"/>
        <color rgb="FF1B0B93"/>
        <rFont val="Calibri"/>
      </rPr>
      <t>, a že výsledné zařazení podniku (mikro, malý, střední nebo velký) uvedené v této tabulce odpovídá skutečnosti a bylo stanoveno v souladu s příslušnými pravidly pro vymezení velikosti podniku.</t>
    </r>
  </si>
  <si>
    <t>Ano, potvrzuji</t>
  </si>
  <si>
    <t>Jméno a příjmení</t>
  </si>
  <si>
    <t>Podpis</t>
  </si>
  <si>
    <t>Datum</t>
  </si>
  <si>
    <r>
      <t xml:space="preserve">Seznam partnerských a propojených podniků
</t>
    </r>
    <r>
      <rPr>
        <i/>
        <sz val="12"/>
        <color rgb="FFFFFFFF"/>
        <rFont val="Calibri"/>
      </rPr>
      <t>V tabulce jsou uvedeny partnerské a propojené podniky (≥ 25 % majetkový podíl). Správce obchodu doplní % propojení. Automaticky se pak přepočítají hodnoty dle podílu y vyhodnotí se velikost podniku.</t>
    </r>
  </si>
  <si>
    <t>Data z CRIBIS doplněná klientem</t>
  </si>
  <si>
    <t>Doplní správce obchodu</t>
  </si>
  <si>
    <r>
      <rPr>
        <b/>
        <u/>
        <sz val="14"/>
        <color rgb="FF000000"/>
        <rFont val="Calibri"/>
      </rPr>
      <t>Automaticky přepočtené</t>
    </r>
    <r>
      <rPr>
        <b/>
        <sz val="14"/>
        <color rgb="FF000000"/>
        <rFont val="Calibri"/>
      </rPr>
      <t xml:space="preserve"> </t>
    </r>
    <r>
      <rPr>
        <sz val="14"/>
        <color rgb="FF000000"/>
        <rFont val="Calibri"/>
      </rPr>
      <t>hodnoty dle % podílu</t>
    </r>
  </si>
  <si>
    <t xml:space="preserve">Název </t>
  </si>
  <si>
    <t>Stát</t>
  </si>
  <si>
    <t>IČO</t>
  </si>
  <si>
    <t>Zdroj</t>
  </si>
  <si>
    <t xml:space="preserve">Počet zaměstnanců </t>
  </si>
  <si>
    <t xml:space="preserve">Aktiva v tis. Kč </t>
  </si>
  <si>
    <t xml:space="preserve">Obrat v tis. Kč </t>
  </si>
  <si>
    <t>% propojení</t>
  </si>
  <si>
    <t>Propojení</t>
  </si>
  <si>
    <t>Přepočet dle výše podílu</t>
  </si>
  <si>
    <t>Česká republika</t>
  </si>
  <si>
    <t>CRIBIS</t>
  </si>
  <si>
    <t>Celkem za skupinu</t>
  </si>
  <si>
    <t>Přepočtěno na EUR</t>
  </si>
  <si>
    <t>Kurz EUR</t>
  </si>
  <si>
    <t>zkontrolovat</t>
  </si>
  <si>
    <t xml:space="preserve">Mikro </t>
  </si>
  <si>
    <t>Malý podnik</t>
  </si>
  <si>
    <t>Střední</t>
  </si>
  <si>
    <t>Velký</t>
  </si>
  <si>
    <t>Jaké je vaše poslední uzavřené účetní období?</t>
  </si>
  <si>
    <r>
      <t>Změnila se během posledních dvou uzavřených účetních období vaše velikost podniku?</t>
    </r>
    <r>
      <rPr>
        <i/>
        <sz val="11"/>
        <color rgb="FF18058D"/>
        <rFont val="Calibri"/>
      </rPr>
      <t xml:space="preserve"> (např. z malého na střední)</t>
    </r>
  </si>
  <si>
    <t>Vyberte ze seznamu</t>
  </si>
  <si>
    <t>zde</t>
  </si>
  <si>
    <t>https://www.nrb.cz/wp-content/uploads/2021/08/Prirucka-k-pouziti-definice-MSP-aktualizace-2242025.pdf)</t>
  </si>
  <si>
    <t>Vyplňte listy MSP N-1 a MSP N-2</t>
  </si>
  <si>
    <t xml:space="preserve"> </t>
  </si>
  <si>
    <r>
      <t xml:space="preserve">Žadatel potvrzuje, že společně se svými níže uvedenými partnerskými a propojenými podniky splňuje definici malého a středního podniku.                                                       </t>
    </r>
    <r>
      <rPr>
        <sz val="11"/>
        <color rgb="FF18058D"/>
        <rFont val="Calibri"/>
      </rPr>
      <t xml:space="preserve">Podrobnosti naleznete na stránkách www.nrb.cz (definice MSP). Celá skupina podniků musí mít méně než 250 zaměstnanců a zároveň roční obrat nižší než 50 miliónů EUR, nebo bilanční suma nepřesahuje 43 miliónů EUR. </t>
    </r>
  </si>
  <si>
    <t>Součet počtu zaměstnanců</t>
  </si>
  <si>
    <t>Vyhodnocení podniku</t>
  </si>
  <si>
    <t xml:space="preserve">Datum </t>
  </si>
  <si>
    <r>
      <t>Partnerské a propojené podniky</t>
    </r>
    <r>
      <rPr>
        <b/>
        <sz val="12"/>
        <color rgb="FFFFFFFF"/>
        <rFont val="Calibri"/>
      </rPr>
      <t xml:space="preserve">                                                           
</t>
    </r>
    <r>
      <rPr>
        <sz val="12"/>
        <color rgb="FFFFFFFF"/>
        <rFont val="Calibri"/>
      </rPr>
      <t>Partnerské a propojené podniky (≥ 25 % majetkový podíl): doplňte údaje za poslední uzavřené účetní období (zaměstnanci, aktiva, obrat) a proveďte kontrolu/úpravu/doplnění nebo odstranění nerelevantních subjektů.</t>
    </r>
  </si>
  <si>
    <t xml:space="preserve">Hodnota je vyčíslena automaticky na základě údajů % propojení z Cribis.
</t>
  </si>
  <si>
    <t>Počet zaměstnanců</t>
  </si>
  <si>
    <t>Velikost podniku</t>
  </si>
  <si>
    <t>Automaticky přepočtené hodnoty dle % podílu</t>
  </si>
  <si>
    <t xml:space="preserve">% </t>
  </si>
  <si>
    <t>Pavel Sehnal</t>
  </si>
  <si>
    <t>24.07.1985</t>
  </si>
  <si>
    <t>Odebráno klientem</t>
  </si>
  <si>
    <t>17496047</t>
  </si>
  <si>
    <t>→ 1. Climate Advisory s.r.o.</t>
  </si>
  <si>
    <t>08369836</t>
  </si>
  <si>
    <t>→ 1. Ing. Pavel Sehnal</t>
  </si>
  <si>
    <t>04408748</t>
  </si>
  <si>
    <t>→ 1. Proudly PS s.r.o.</t>
  </si>
  <si>
    <t>19989300</t>
  </si>
  <si>
    <t>→ 2. Climate CZ s.r.o.</t>
  </si>
  <si>
    <t>07406193</t>
  </si>
  <si>
    <t>Vít Michálek</t>
  </si>
  <si>
    <t>22.10.1985</t>
  </si>
  <si>
    <t>→ 1. Ing. Vít Michálek</t>
  </si>
  <si>
    <t>76273709</t>
  </si>
  <si>
    <t>→ 1. Michalek construction, s.r.o.</t>
  </si>
  <si>
    <t>08890447</t>
  </si>
  <si>
    <t>→ 2. △ Climate CZ s.r.o.</t>
  </si>
  <si>
    <t>Přidáno klientem</t>
  </si>
  <si>
    <t>07406194</t>
  </si>
  <si>
    <t>07406195</t>
  </si>
  <si>
    <t>07406196</t>
  </si>
  <si>
    <t>07406197</t>
  </si>
  <si>
    <t>07406198</t>
  </si>
  <si>
    <t>07406199</t>
  </si>
  <si>
    <t>07406200</t>
  </si>
  <si>
    <t>07406201</t>
  </si>
  <si>
    <t>07406202</t>
  </si>
  <si>
    <t>07406203</t>
  </si>
  <si>
    <t>07406204</t>
  </si>
  <si>
    <t>07406205</t>
  </si>
  <si>
    <t>07406206</t>
  </si>
  <si>
    <t>07406207</t>
  </si>
  <si>
    <t>07406208</t>
  </si>
  <si>
    <t>07406209</t>
  </si>
  <si>
    <t>07406210</t>
  </si>
  <si>
    <t>07406211</t>
  </si>
  <si>
    <t>07406212</t>
  </si>
  <si>
    <t>07406213</t>
  </si>
  <si>
    <t>07406214</t>
  </si>
  <si>
    <t>07406215</t>
  </si>
  <si>
    <t>07406216</t>
  </si>
  <si>
    <r>
      <t xml:space="preserve">Prohlášení o velikost podniku za </t>
    </r>
    <r>
      <rPr>
        <b/>
        <u/>
        <sz val="18"/>
        <color rgb="FFFFFFFF"/>
        <rFont val="Calibri"/>
      </rPr>
      <t xml:space="preserve">minulé </t>
    </r>
    <r>
      <rPr>
        <b/>
        <sz val="18"/>
        <color rgb="FFFFFFFF"/>
        <rFont val="Calibri"/>
      </rPr>
      <t>uzavřené účetní období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</si>
  <si>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r>
      <t xml:space="preserve">Prohlášení o velikost podniku za </t>
    </r>
    <r>
      <rPr>
        <b/>
        <u/>
        <sz val="18"/>
        <color rgb="FFFFFFFF"/>
        <rFont val="Calibri"/>
      </rPr>
      <t>předminulé</t>
    </r>
    <r>
      <rPr>
        <b/>
        <sz val="18"/>
        <color rgb="FFFFFFFF"/>
        <rFont val="Calibri"/>
      </rPr>
      <t xml:space="preserve"> uzavřené účetní období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</si>
  <si>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t>Ano</t>
  </si>
  <si>
    <t>Nepotvrzuji</t>
  </si>
  <si>
    <t>Ne</t>
  </si>
  <si>
    <t>Velikost se změnila</t>
  </si>
  <si>
    <t>Odebráno</t>
  </si>
  <si>
    <t xml:space="preserve">Přidáno </t>
  </si>
  <si>
    <r>
      <t>Prohlášení o velikost podniku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</si>
  <si>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r>
      <t xml:space="preserve"> </t>
    </r>
    <r>
      <rPr>
        <i/>
        <sz val="12"/>
        <color rgb="FFFFFFFF"/>
        <rFont val="Calibri"/>
      </rPr>
      <t>Při určování velikosti podnikatele je nutné vycházet z Doporučení Komise 2003/361/ES, které je jediným závazným dokumentem pro definici mikro, malých a středních podniků.</t>
    </r>
  </si>
  <si>
    <t xml:space="preserve"> Pro správné posouzení se využívá také „Příručka pro určení velikosti podniku“ vydaná Evropskou komisí, dostupná na webu NRB.</t>
  </si>
  <si>
    <t>umím načíst z CH F</t>
  </si>
  <si>
    <t>Zvláštní otázka:</t>
  </si>
  <si>
    <r>
      <t xml:space="preserve">Došlo v posledních dvou uzavřených účetních obdobích ke změně velikosti podniku?             </t>
    </r>
    <r>
      <rPr>
        <sz val="11"/>
        <color rgb="FFFF0000"/>
        <rFont val="Calibri"/>
      </rPr>
      <t xml:space="preserve">                                   </t>
    </r>
    <r>
      <rPr>
        <sz val="11"/>
        <color rgb="FF18058D"/>
        <rFont val="Calibri"/>
      </rPr>
      <t xml:space="preserve">                                                                                                                                                                                                                    </t>
    </r>
  </si>
  <si>
    <t>Rozdělila ses s někým? V posledních 2 uzavřených účetních období</t>
  </si>
  <si>
    <t xml:space="preserve">Pokud se změnila velikost prosím komentujte: </t>
  </si>
  <si>
    <t xml:space="preserve">Zfůzovala jsi s někým? </t>
  </si>
  <si>
    <t>dám na samostatný list</t>
  </si>
  <si>
    <t xml:space="preserve">Žadatel potvrzuje, že společně se svými níže uvedenými partnerskými a propojenými podniky splňuje definici malého a středního podniku. </t>
  </si>
  <si>
    <t>musí se mi duplikovat informace na listu 1 a 2</t>
  </si>
  <si>
    <t>Podrobnosti naleznete na stránkách www.nrb.cz (definice MSP).</t>
  </si>
  <si>
    <t xml:space="preserve">Celá skupina podniků musí mít méně než 250 zaměstnanců a zároveň roční obrat nižší než 50 miliónů EUR, nebo bilanční suma nepřesahuje 43 miliónů EUR. </t>
  </si>
  <si>
    <t>Partnerské a propojené podniky (uvedeny jsou firmy s majetkovým podílem ve výši 25 % a více)</t>
  </si>
  <si>
    <t>Zdroj/ úprava klientem</t>
  </si>
  <si>
    <t xml:space="preserve">Pokud v seznamu chybí některé firmy ze skupiny, prosím doplňte je. Uveďte počet zaměstnanců, aktiva a obrat na konci uzavřeného účetního období. </t>
  </si>
  <si>
    <t>procento vazeb</t>
  </si>
  <si>
    <t>Jakub Pazderka</t>
  </si>
  <si>
    <t>22.04.1992</t>
  </si>
  <si>
    <t>oddělit tisíce, formát</t>
  </si>
  <si>
    <t>→ 1. Jakub Pazderka</t>
  </si>
  <si>
    <t>87903261</t>
  </si>
  <si>
    <t>→ 1. Pazderka Management s.r.o.</t>
  </si>
  <si>
    <t>09936327</t>
  </si>
  <si>
    <t>na druhý list vložit 1 a 2</t>
  </si>
  <si>
    <t>→ 2. HOME renewal group s.r.o.</t>
  </si>
  <si>
    <t>22364919</t>
  </si>
  <si>
    <t>→ 2. HOME renewal s.r.o.</t>
  </si>
  <si>
    <t>04113861</t>
  </si>
  <si>
    <t>Výpočet za každý období plus za všchna období</t>
  </si>
  <si>
    <t>→ 3. FORST new decor, s.r.o.</t>
  </si>
  <si>
    <t>24654825</t>
  </si>
  <si>
    <t>→ 2. P&amp;H HOME renewal, s.r.o.</t>
  </si>
  <si>
    <t>24340014</t>
  </si>
  <si>
    <t>→ 2. RD Úholičky s.r.o.</t>
  </si>
  <si>
    <t>09262695</t>
  </si>
  <si>
    <t>→ 2. XAVOSTAV, s.r.o.</t>
  </si>
  <si>
    <t>27436586</t>
  </si>
  <si>
    <t>→ 1. Úklid na míru, s.r.o.</t>
  </si>
  <si>
    <t>06386776</t>
  </si>
  <si>
    <t>→ 2. Úklid na míru plus, s.r.o.</t>
  </si>
  <si>
    <t>08438234</t>
  </si>
  <si>
    <t>→ 2. Úklid na míru solutions s.r.o.</t>
  </si>
  <si>
    <t>08088390</t>
  </si>
  <si>
    <t>Lenka Pazderková</t>
  </si>
  <si>
    <t>23.08.1972</t>
  </si>
  <si>
    <t>→ 1. Lenka Pazderková</t>
  </si>
  <si>
    <t>03810933</t>
  </si>
  <si>
    <t>→ 1. Three Pillars Estate s.r.o.</t>
  </si>
  <si>
    <t>22471260</t>
  </si>
  <si>
    <t>→ 1. △ Úklid na míru, s.r.o.</t>
  </si>
  <si>
    <r>
      <t xml:space="preserve">Tento list vyplňuje žadatel pouze v případě, kdy se </t>
    </r>
    <r>
      <rPr>
        <b/>
        <sz val="14"/>
        <color rgb="FFFF0000"/>
        <rFont val="Calibri"/>
      </rPr>
      <t>během předchozích dvou účetních období změnila velikost podniku</t>
    </r>
    <r>
      <rPr>
        <sz val="14"/>
        <color rgb="FFFF0000"/>
        <rFont val="Calibri"/>
      </rPr>
      <t xml:space="preserve">.
Vyplňte údaje za minulé období. </t>
    </r>
    <r>
      <rPr>
        <b/>
        <sz val="14"/>
        <color rgb="FFFF0000"/>
        <rFont val="Calibri"/>
      </rPr>
      <t>Pokud jste např. na listu MSP poslední uzavřené období vyplnili údaje za rok 2025, na tomto listu vyplňte údaje za 2024 (tedy období N-1).</t>
    </r>
  </si>
  <si>
    <r>
      <t xml:space="preserve">Tento list vyplňuje žadatel pouze v případě, kdy se </t>
    </r>
    <r>
      <rPr>
        <b/>
        <sz val="14"/>
        <color rgb="FFFF0000"/>
        <rFont val="Calibri"/>
      </rPr>
      <t>během předchozích dvou účetních období změnila velikost podniku</t>
    </r>
    <r>
      <rPr>
        <sz val="14"/>
        <color rgb="FFFF0000"/>
        <rFont val="Calibri"/>
      </rPr>
      <t xml:space="preserve">.
Vyplňte údaje za minulé období. </t>
    </r>
    <r>
      <rPr>
        <b/>
        <sz val="14"/>
        <color rgb="FFFF0000"/>
        <rFont val="Calibri"/>
      </rPr>
      <t>Pokud jste např. na listu MSP minulé období vyplnili údaje za rok 2024, na tomto listu vyplňte údaje za 2023 (tedy období N-2).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</si>
</sst>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tis. Kč&quot;"/>
    <numFmt numFmtId="165" formatCode="#,##0.00\ &quot;Kč&quot;"/>
    <numFmt numFmtId="166" formatCode="#,##0&quot; tis. EUR&quot;"/>
  </numFmts>
  <fonts count="60" x14ac:knownFonts="1">
    <font>
      <sz val="11"/>
      <color theme="1"/>
      <name val="Aptos Narrow"/>
      <charset val="238"/>
      <scheme val="minor"/>
    </font>
    <font>
      <sz val="11"/>
      <color rgb="FF000000"/>
      <name val="Calibri"/>
      <charset val="238"/>
    </font>
    <font>
      <sz val="11"/>
      <color rgb="FF18058D"/>
      <name val="Calibri"/>
      <charset val="238"/>
    </font>
    <font>
      <sz val="10"/>
      <color rgb="FF000000"/>
      <name val="Calibri"/>
      <charset val="238"/>
    </font>
    <font>
      <b/>
      <sz val="12"/>
      <color rgb="FF18058D"/>
      <name val="Calibri"/>
      <charset val="238"/>
    </font>
    <font>
      <b/>
      <sz val="18"/>
      <color rgb="FFFFFFFF"/>
      <name val="Calibri"/>
      <charset val="238"/>
    </font>
    <font>
      <b/>
      <sz val="12"/>
      <color rgb="FF000000"/>
      <name val="Calibri"/>
      <charset val="238"/>
    </font>
    <font>
      <b/>
      <sz val="11"/>
      <color rgb="FF18058D"/>
      <name val="Calibri"/>
      <charset val="238"/>
    </font>
    <font>
      <sz val="11"/>
      <color theme="1"/>
      <name val="Calibri"/>
      <charset val="238"/>
    </font>
    <font>
      <b/>
      <sz val="16"/>
      <color rgb="FFFFFFFF"/>
      <name val="Calibri"/>
      <charset val="238"/>
    </font>
    <font>
      <sz val="9"/>
      <color rgb="FF000000"/>
      <name val="Calibri"/>
      <charset val="238"/>
    </font>
    <font>
      <sz val="12"/>
      <color rgb="FF000000"/>
      <name val="Calibri"/>
      <charset val="238"/>
    </font>
    <font>
      <b/>
      <sz val="12"/>
      <color theme="1"/>
      <name val="Calibri"/>
      <charset val="238"/>
    </font>
    <font>
      <sz val="12"/>
      <color theme="1"/>
      <name val="Calibri"/>
      <charset val="238"/>
    </font>
    <font>
      <sz val="11"/>
      <color rgb="FFFFFFFF"/>
      <name val="Calibri"/>
      <charset val="238"/>
    </font>
    <font>
      <sz val="18"/>
      <color rgb="FFFF0000"/>
      <name val="Calibri"/>
      <charset val="238"/>
    </font>
    <font>
      <b/>
      <sz val="11"/>
      <color theme="1"/>
      <name val="Calibri"/>
      <charset val="238"/>
    </font>
    <font>
      <sz val="10"/>
      <color theme="1"/>
      <name val="Calibri"/>
      <charset val="238"/>
    </font>
    <font>
      <b/>
      <sz val="12"/>
      <color rgb="FF153D64"/>
      <name val="Calibri"/>
      <charset val="238"/>
    </font>
    <font>
      <b/>
      <sz val="11"/>
      <color rgb="FF000000"/>
      <name val="Calibri"/>
      <charset val="238"/>
    </font>
    <font>
      <b/>
      <sz val="10"/>
      <color rgb="FF000000"/>
      <name val="Calibri"/>
      <charset val="238"/>
    </font>
    <font>
      <b/>
      <sz val="12"/>
      <color theme="0"/>
      <name val="Calibri"/>
      <charset val="238"/>
    </font>
    <font>
      <b/>
      <sz val="12"/>
      <color rgb="FF1B0B93"/>
      <name val="Calibri"/>
      <charset val="238"/>
    </font>
    <font>
      <b/>
      <sz val="14"/>
      <color theme="0"/>
      <name val="Calibri"/>
      <charset val="238"/>
    </font>
    <font>
      <b/>
      <sz val="14"/>
      <color rgb="FF1B0B93"/>
      <name val="Calibri"/>
      <charset val="238"/>
    </font>
    <font>
      <b/>
      <sz val="16"/>
      <color theme="1"/>
      <name val="Calibri"/>
      <charset val="238"/>
    </font>
    <font>
      <sz val="12"/>
      <color rgb="FF1B0B93"/>
      <name val="Calibri"/>
      <charset val="238"/>
    </font>
    <font>
      <b/>
      <sz val="18"/>
      <color rgb="FF1B0B93"/>
      <name val="Calibri"/>
      <charset val="238"/>
    </font>
    <font>
      <sz val="14"/>
      <color rgb="FFFF0000"/>
      <name val="Calibri"/>
      <charset val="238"/>
    </font>
    <font>
      <b/>
      <sz val="16"/>
      <color rgb="FF1B0B93"/>
      <name val="Calibri"/>
      <charset val="238"/>
    </font>
    <font>
      <b/>
      <sz val="14"/>
      <color rgb="FF000000"/>
      <name val="Calibri"/>
      <charset val="238"/>
    </font>
    <font>
      <b/>
      <sz val="14"/>
      <color theme="1"/>
      <name val="Calibri"/>
      <charset val="238"/>
    </font>
    <font>
      <b/>
      <sz val="14"/>
      <color rgb="FF18058D"/>
      <name val="Calibri"/>
      <charset val="238"/>
    </font>
    <font>
      <b/>
      <sz val="16"/>
      <color rgb="FF153D64"/>
      <name val="Calibri"/>
      <charset val="238"/>
    </font>
    <font>
      <b/>
      <sz val="16"/>
      <color rgb="FF18058D"/>
      <name val="Calibri"/>
      <charset val="238"/>
    </font>
    <font>
      <b/>
      <sz val="14"/>
      <color rgb="FF153D64"/>
      <name val="Calibri"/>
      <charset val="238"/>
    </font>
    <font>
      <i/>
      <sz val="12"/>
      <color rgb="FFFFFFFF"/>
      <name val="Calibri"/>
      <charset val="238"/>
    </font>
    <font>
      <i/>
      <sz val="10"/>
      <color rgb="FFFFFFFF"/>
      <name val="Calibri"/>
      <charset val="238"/>
    </font>
    <font>
      <sz val="11"/>
      <color rgb="FFFFFFFF"/>
      <name val="Calibri"/>
    </font>
    <font>
      <i/>
      <sz val="12"/>
      <color rgb="FFFFFFFF"/>
      <name val="Calibri"/>
    </font>
    <font>
      <b/>
      <i/>
      <u/>
      <sz val="12"/>
      <color rgb="FFFFFFFF"/>
      <name val="Calibri"/>
    </font>
    <font>
      <b/>
      <sz val="16"/>
      <color rgb="FFFFFFFF"/>
      <name val="Calibri"/>
    </font>
    <font>
      <b/>
      <sz val="14"/>
      <color rgb="FF1B0B93"/>
      <name val="Calibri"/>
    </font>
    <font>
      <i/>
      <sz val="11"/>
      <color rgb="FF1B0B93"/>
      <name val="Calibri"/>
    </font>
    <font>
      <b/>
      <i/>
      <sz val="11"/>
      <color rgb="FF1B0B93"/>
      <name val="Calibri"/>
    </font>
    <font>
      <b/>
      <sz val="14"/>
      <color rgb="FFFF0000"/>
      <name val="Calibri"/>
    </font>
    <font>
      <b/>
      <sz val="12"/>
      <color rgb="FF1B0B93"/>
      <name val="Calibri"/>
    </font>
    <font>
      <sz val="12"/>
      <color rgb="FF1B0B93"/>
      <name val="Calibri"/>
    </font>
    <font>
      <b/>
      <u/>
      <sz val="14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i/>
      <sz val="11"/>
      <color rgb="FF18058D"/>
      <name val="Calibri"/>
    </font>
    <font>
      <sz val="11"/>
      <color rgb="FF18058D"/>
      <name val="Calibri"/>
    </font>
    <font>
      <b/>
      <sz val="12"/>
      <color rgb="FFFFFFFF"/>
      <name val="Calibri"/>
    </font>
    <font>
      <sz val="12"/>
      <color rgb="FFFFFFFF"/>
      <name val="Calibri"/>
    </font>
    <font>
      <b/>
      <u/>
      <sz val="18"/>
      <color rgb="FFFFFFFF"/>
      <name val="Calibri"/>
    </font>
    <font>
      <b/>
      <sz val="18"/>
      <color rgb="FFFFFFFF"/>
      <name val="Calibri"/>
    </font>
    <font>
      <sz val="14"/>
      <color rgb="FFFF0000"/>
      <name val="Calibri"/>
    </font>
    <font>
      <sz val="11"/>
      <color rgb="FFFF0000"/>
      <name val="Calibri"/>
    </font>
    <font>
      <b/>
      <sz val="16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18058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DCEAF7"/>
        <bgColor rgb="FF000000"/>
      </patternFill>
    </fill>
    <fill>
      <patternFill patternType="solid">
        <fgColor rgb="FF1B0B93"/>
        <bgColor rgb="FF000000"/>
      </patternFill>
    </fill>
    <fill>
      <patternFill patternType="solid">
        <fgColor rgb="FF1B0B93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D0D0D0"/>
        <bgColor rgb="FF000000"/>
      </patternFill>
    </fill>
  </fills>
  <borders count="6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5" xfId="0" applyBorder="1" applyAlignment="1">
      <alignment horizontal="left" vertical="top" wrapText="1"/>
    </xf>
    <xf numFmtId="0" fontId="0" fillId="0" borderId="5" xfId="0" quotePrefix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5" borderId="0" xfId="0" applyFill="1"/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11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center"/>
    </xf>
    <xf numFmtId="14" fontId="2" fillId="2" borderId="18" xfId="0" applyNumberFormat="1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vertical="top" wrapText="1"/>
    </xf>
    <xf numFmtId="0" fontId="7" fillId="2" borderId="19" xfId="0" applyFont="1" applyFill="1" applyBorder="1" applyAlignment="1">
      <alignment vertical="top" wrapText="1"/>
    </xf>
    <xf numFmtId="0" fontId="8" fillId="0" borderId="0" xfId="0" applyFont="1"/>
    <xf numFmtId="0" fontId="1" fillId="8" borderId="0" xfId="0" applyFont="1" applyFill="1"/>
    <xf numFmtId="0" fontId="8" fillId="8" borderId="0" xfId="0" applyFont="1" applyFill="1"/>
    <xf numFmtId="0" fontId="8" fillId="5" borderId="0" xfId="0" applyFont="1" applyFill="1"/>
    <xf numFmtId="2" fontId="8" fillId="0" borderId="23" xfId="0" applyNumberFormat="1" applyFont="1" applyBorder="1"/>
    <xf numFmtId="0" fontId="8" fillId="0" borderId="0" xfId="0" applyFont="1" applyAlignment="1">
      <alignment vertical="center"/>
    </xf>
    <xf numFmtId="0" fontId="1" fillId="8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8" fillId="10" borderId="2" xfId="0" applyFont="1" applyFill="1" applyBorder="1" applyAlignment="1">
      <alignment horizontal="center"/>
    </xf>
    <xf numFmtId="164" fontId="13" fillId="10" borderId="2" xfId="0" applyNumberFormat="1" applyFont="1" applyFill="1" applyBorder="1" applyAlignment="1" applyProtection="1">
      <alignment horizontal="center" vertical="center"/>
      <protection locked="0"/>
    </xf>
    <xf numFmtId="164" fontId="13" fillId="10" borderId="25" xfId="0" applyNumberFormat="1" applyFont="1" applyFill="1" applyBorder="1" applyAlignment="1" applyProtection="1">
      <alignment horizontal="center" vertical="center"/>
      <protection locked="0"/>
    </xf>
    <xf numFmtId="0" fontId="8" fillId="10" borderId="5" xfId="0" applyFont="1" applyFill="1" applyBorder="1" applyAlignment="1">
      <alignment horizontal="center"/>
    </xf>
    <xf numFmtId="0" fontId="8" fillId="10" borderId="8" xfId="0" applyFont="1" applyFill="1" applyBorder="1" applyAlignment="1">
      <alignment horizontal="center"/>
    </xf>
    <xf numFmtId="164" fontId="13" fillId="10" borderId="26" xfId="0" applyNumberFormat="1" applyFont="1" applyFill="1" applyBorder="1" applyAlignment="1" applyProtection="1">
      <alignment horizontal="center" vertical="center"/>
      <protection locked="0"/>
    </xf>
    <xf numFmtId="164" fontId="13" fillId="10" borderId="27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14" fontId="4" fillId="8" borderId="0" xfId="0" applyNumberFormat="1" applyFont="1" applyFill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14" fillId="7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horizontal="left" vertical="top" wrapText="1"/>
    </xf>
    <xf numFmtId="0" fontId="16" fillId="8" borderId="2" xfId="0" quotePrefix="1" applyFont="1" applyFill="1" applyBorder="1" applyAlignment="1">
      <alignment horizontal="left" vertical="top" wrapText="1"/>
    </xf>
    <xf numFmtId="0" fontId="8" fillId="8" borderId="7" xfId="0" applyFont="1" applyFill="1" applyBorder="1" applyAlignment="1">
      <alignment horizontal="left" vertical="top" wrapText="1"/>
    </xf>
    <xf numFmtId="0" fontId="16" fillId="8" borderId="5" xfId="0" quotePrefix="1" applyFont="1" applyFill="1" applyBorder="1" applyAlignment="1">
      <alignment horizontal="left" vertical="top" wrapText="1"/>
    </xf>
    <xf numFmtId="0" fontId="17" fillId="8" borderId="25" xfId="0" applyFont="1" applyFill="1" applyBorder="1"/>
    <xf numFmtId="0" fontId="8" fillId="8" borderId="28" xfId="0" applyFont="1" applyFill="1" applyBorder="1" applyAlignment="1">
      <alignment horizontal="left" vertical="top" wrapText="1"/>
    </xf>
    <xf numFmtId="0" fontId="8" fillId="8" borderId="9" xfId="0" applyFont="1" applyFill="1" applyBorder="1" applyAlignment="1">
      <alignment horizontal="left" vertical="top" wrapText="1"/>
    </xf>
    <xf numFmtId="0" fontId="16" fillId="8" borderId="8" xfId="0" quotePrefix="1" applyFont="1" applyFill="1" applyBorder="1" applyAlignment="1">
      <alignment horizontal="left" vertical="top" wrapText="1"/>
    </xf>
    <xf numFmtId="0" fontId="17" fillId="8" borderId="27" xfId="0" applyFont="1" applyFill="1" applyBorder="1"/>
    <xf numFmtId="0" fontId="8" fillId="10" borderId="13" xfId="0" applyFont="1" applyFill="1" applyBorder="1" applyAlignment="1">
      <alignment horizontal="left" vertical="top"/>
    </xf>
    <xf numFmtId="0" fontId="8" fillId="10" borderId="2" xfId="0" applyFont="1" applyFill="1" applyBorder="1" applyAlignment="1">
      <alignment horizontal="left" vertical="top"/>
    </xf>
    <xf numFmtId="0" fontId="8" fillId="10" borderId="4" xfId="0" applyFont="1" applyFill="1" applyBorder="1" applyAlignment="1">
      <alignment horizontal="left" vertical="top"/>
    </xf>
    <xf numFmtId="0" fontId="8" fillId="10" borderId="10" xfId="0" applyFont="1" applyFill="1" applyBorder="1" applyAlignment="1">
      <alignment horizontal="left" vertical="top"/>
    </xf>
    <xf numFmtId="0" fontId="8" fillId="10" borderId="26" xfId="0" applyFont="1" applyFill="1" applyBorder="1" applyAlignment="1">
      <alignment horizontal="left" vertical="top"/>
    </xf>
    <xf numFmtId="1" fontId="11" fillId="2" borderId="29" xfId="0" applyNumberFormat="1" applyFont="1" applyFill="1" applyBorder="1" applyAlignment="1">
      <alignment horizontal="center" vertical="center" wrapText="1"/>
    </xf>
    <xf numFmtId="1" fontId="11" fillId="2" borderId="30" xfId="0" applyNumberFormat="1" applyFont="1" applyFill="1" applyBorder="1" applyAlignment="1">
      <alignment horizontal="center" vertical="center" wrapText="1"/>
    </xf>
    <xf numFmtId="1" fontId="11" fillId="2" borderId="31" xfId="0" applyNumberFormat="1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9" fontId="6" fillId="11" borderId="33" xfId="0" applyNumberFormat="1" applyFont="1" applyFill="1" applyBorder="1" applyAlignment="1">
      <alignment horizontal="center" vertical="center" wrapText="1"/>
    </xf>
    <xf numFmtId="9" fontId="6" fillId="11" borderId="34" xfId="0" applyNumberFormat="1" applyFont="1" applyFill="1" applyBorder="1" applyAlignment="1">
      <alignment horizontal="center" vertical="center" wrapText="1"/>
    </xf>
    <xf numFmtId="9" fontId="6" fillId="11" borderId="16" xfId="0" applyNumberFormat="1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/>
    </xf>
    <xf numFmtId="0" fontId="18" fillId="4" borderId="3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19" fillId="3" borderId="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21" fillId="12" borderId="3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2" fillId="11" borderId="35" xfId="0" applyFont="1" applyFill="1" applyBorder="1" applyAlignment="1">
      <alignment horizontal="center" vertical="center" wrapText="1"/>
    </xf>
    <xf numFmtId="164" fontId="23" fillId="13" borderId="36" xfId="0" applyNumberFormat="1" applyFont="1" applyFill="1" applyBorder="1" applyAlignment="1">
      <alignment horizontal="center" vertical="center"/>
    </xf>
    <xf numFmtId="164" fontId="23" fillId="13" borderId="37" xfId="0" applyNumberFormat="1" applyFont="1" applyFill="1" applyBorder="1" applyAlignment="1">
      <alignment horizontal="center" vertical="center"/>
    </xf>
    <xf numFmtId="0" fontId="23" fillId="13" borderId="38" xfId="0" applyFont="1" applyFill="1" applyBorder="1" applyAlignment="1">
      <alignment horizontal="center" vertical="center"/>
    </xf>
    <xf numFmtId="165" fontId="22" fillId="8" borderId="38" xfId="0" applyNumberFormat="1" applyFont="1" applyFill="1" applyBorder="1" applyAlignment="1">
      <alignment horizontal="center" vertical="center"/>
    </xf>
    <xf numFmtId="166" fontId="24" fillId="8" borderId="39" xfId="0" applyNumberFormat="1" applyFont="1" applyFill="1" applyBorder="1" applyAlignment="1">
      <alignment horizontal="center"/>
    </xf>
    <xf numFmtId="0" fontId="24" fillId="8" borderId="0" xfId="0" applyFont="1" applyFill="1" applyAlignment="1">
      <alignment horizontal="center" vertical="center"/>
    </xf>
    <xf numFmtId="0" fontId="25" fillId="6" borderId="0" xfId="0" applyFont="1" applyFill="1" applyAlignment="1">
      <alignment vertical="center" wrapText="1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center" wrapText="1"/>
    </xf>
    <xf numFmtId="0" fontId="23" fillId="13" borderId="36" xfId="0" applyFont="1" applyFill="1" applyBorder="1" applyAlignment="1">
      <alignment horizontal="center" vertical="center"/>
    </xf>
    <xf numFmtId="0" fontId="27" fillId="0" borderId="17" xfId="0" applyFont="1" applyBorder="1"/>
    <xf numFmtId="0" fontId="27" fillId="0" borderId="38" xfId="0" applyFont="1" applyBorder="1"/>
    <xf numFmtId="0" fontId="24" fillId="14" borderId="38" xfId="0" applyFont="1" applyFill="1" applyBorder="1" applyAlignment="1">
      <alignment horizontal="center" vertical="center"/>
    </xf>
    <xf numFmtId="166" fontId="24" fillId="8" borderId="38" xfId="0" applyNumberFormat="1" applyFont="1" applyFill="1" applyBorder="1" applyAlignment="1">
      <alignment horizontal="center"/>
    </xf>
    <xf numFmtId="0" fontId="8" fillId="8" borderId="40" xfId="0" applyFont="1" applyFill="1" applyBorder="1"/>
    <xf numFmtId="0" fontId="8" fillId="0" borderId="40" xfId="0" applyFont="1" applyBorder="1"/>
    <xf numFmtId="0" fontId="8" fillId="0" borderId="40" xfId="0" applyFont="1" applyBorder="1" applyAlignment="1">
      <alignment vertical="center"/>
    </xf>
    <xf numFmtId="0" fontId="8" fillId="8" borderId="41" xfId="0" applyFont="1" applyFill="1" applyBorder="1"/>
    <xf numFmtId="0" fontId="8" fillId="0" borderId="41" xfId="0" applyFont="1" applyBorder="1"/>
    <xf numFmtId="0" fontId="8" fillId="8" borderId="42" xfId="0" applyFont="1" applyFill="1" applyBorder="1"/>
    <xf numFmtId="0" fontId="5" fillId="2" borderId="40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0" fillId="0" borderId="7" xfId="0" applyBorder="1" applyAlignment="1" applyProtection="1">
      <alignment horizontal="left" vertical="top" wrapText="1"/>
      <protection locked="0" hidden="1"/>
    </xf>
    <xf numFmtId="0" fontId="17" fillId="8" borderId="5" xfId="0" applyFont="1" applyFill="1" applyBorder="1" applyProtection="1">
      <protection locked="0" hidden="1"/>
    </xf>
    <xf numFmtId="1" fontId="11" fillId="2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8" borderId="5" xfId="0" applyNumberFormat="1" applyFont="1" applyFill="1" applyBorder="1" applyAlignment="1" applyProtection="1">
      <alignment horizontal="center" vertical="center"/>
      <protection locked="0" hidden="1"/>
    </xf>
    <xf numFmtId="9" fontId="6" fillId="11" borderId="35" xfId="0" applyNumberFormat="1" applyFont="1" applyFill="1" applyBorder="1" applyAlignment="1" applyProtection="1">
      <alignment horizontal="center" vertical="center" wrapText="1"/>
      <protection locked="0" hidden="1"/>
    </xf>
    <xf numFmtId="0" fontId="8" fillId="8" borderId="30" xfId="0" applyFont="1" applyFill="1" applyBorder="1" applyAlignment="1" applyProtection="1">
      <alignment horizontal="left" vertical="top"/>
      <protection locked="0" hidden="1"/>
    </xf>
    <xf numFmtId="0" fontId="8" fillId="8" borderId="5" xfId="0" applyFont="1" applyFill="1" applyBorder="1" applyAlignment="1" applyProtection="1">
      <alignment horizontal="left" vertical="top"/>
      <protection locked="0" hidden="1"/>
    </xf>
    <xf numFmtId="0" fontId="8" fillId="8" borderId="5" xfId="0" applyFont="1" applyFill="1" applyBorder="1" applyAlignment="1" applyProtection="1">
      <alignment horizontal="center"/>
      <protection locked="0" hidden="1"/>
    </xf>
    <xf numFmtId="164" fontId="13" fillId="8" borderId="6" xfId="0" applyNumberFormat="1" applyFont="1" applyFill="1" applyBorder="1" applyAlignment="1" applyProtection="1">
      <alignment horizontal="center" vertical="center"/>
      <protection locked="0" hidden="1"/>
    </xf>
    <xf numFmtId="0" fontId="8" fillId="8" borderId="0" xfId="0" applyFont="1" applyFill="1" applyProtection="1">
      <protection locked="0" hidden="1"/>
    </xf>
    <xf numFmtId="2" fontId="8" fillId="8" borderId="0" xfId="0" applyNumberFormat="1" applyFont="1" applyFill="1" applyProtection="1">
      <protection locked="0" hidden="1"/>
    </xf>
    <xf numFmtId="0" fontId="8" fillId="0" borderId="0" xfId="0" applyFont="1" applyProtection="1">
      <protection locked="0" hidden="1"/>
    </xf>
    <xf numFmtId="0" fontId="1" fillId="0" borderId="5" xfId="0" applyFont="1" applyBorder="1" applyAlignment="1" applyProtection="1">
      <alignment horizontal="left" vertical="top" wrapText="1"/>
      <protection locked="0" hidden="1"/>
    </xf>
    <xf numFmtId="0" fontId="1" fillId="0" borderId="7" xfId="0" applyFont="1" applyBorder="1" applyAlignment="1" applyProtection="1">
      <alignment horizontal="left" vertical="top" wrapText="1"/>
      <protection locked="0" hidden="1"/>
    </xf>
    <xf numFmtId="0" fontId="8" fillId="8" borderId="5" xfId="0" applyFont="1" applyFill="1" applyBorder="1" applyAlignment="1" applyProtection="1">
      <alignment horizontal="left" vertical="top" wrapText="1"/>
      <protection locked="0" hidden="1"/>
    </xf>
    <xf numFmtId="49" fontId="16" fillId="8" borderId="5" xfId="0" quotePrefix="1" applyNumberFormat="1" applyFont="1" applyFill="1" applyBorder="1" applyAlignment="1" applyProtection="1">
      <alignment horizontal="left" vertical="top" wrapText="1"/>
      <protection locked="0" hidden="1"/>
    </xf>
    <xf numFmtId="49" fontId="16" fillId="8" borderId="5" xfId="0" applyNumberFormat="1" applyFont="1" applyFill="1" applyBorder="1" applyAlignment="1" applyProtection="1">
      <alignment horizontal="left" vertical="top" wrapText="1"/>
      <protection locked="0" hidden="1"/>
    </xf>
    <xf numFmtId="0" fontId="8" fillId="8" borderId="23" xfId="0" applyFont="1" applyFill="1" applyBorder="1" applyAlignment="1" applyProtection="1">
      <alignment horizontal="left" vertical="top" wrapText="1"/>
      <protection locked="0" hidden="1"/>
    </xf>
    <xf numFmtId="49" fontId="16" fillId="8" borderId="23" xfId="0" applyNumberFormat="1" applyFont="1" applyFill="1" applyBorder="1" applyAlignment="1" applyProtection="1">
      <alignment horizontal="left" vertical="top" wrapText="1"/>
      <protection locked="0" hidden="1"/>
    </xf>
    <xf numFmtId="0" fontId="17" fillId="8" borderId="23" xfId="0" applyFont="1" applyFill="1" applyBorder="1" applyProtection="1">
      <protection locked="0" hidden="1"/>
    </xf>
    <xf numFmtId="1" fontId="11" fillId="2" borderId="23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8" borderId="23" xfId="0" applyNumberFormat="1" applyFont="1" applyFill="1" applyBorder="1" applyAlignment="1" applyProtection="1">
      <alignment horizontal="center" vertical="center"/>
      <protection locked="0" hidden="1"/>
    </xf>
    <xf numFmtId="9" fontId="6" fillId="11" borderId="6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8" borderId="12" xfId="0" applyFont="1" applyFill="1" applyBorder="1" applyAlignment="1" applyProtection="1">
      <alignment horizontal="left" vertical="top"/>
      <protection locked="0" hidden="1"/>
    </xf>
    <xf numFmtId="0" fontId="8" fillId="8" borderId="23" xfId="0" applyFont="1" applyFill="1" applyBorder="1" applyAlignment="1" applyProtection="1">
      <alignment horizontal="left" vertical="top"/>
      <protection locked="0" hidden="1"/>
    </xf>
    <xf numFmtId="0" fontId="8" fillId="8" borderId="23" xfId="0" applyFont="1" applyFill="1" applyBorder="1" applyAlignment="1" applyProtection="1">
      <alignment horizontal="center"/>
      <protection locked="0" hidden="1"/>
    </xf>
    <xf numFmtId="164" fontId="13" fillId="8" borderId="62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8" fillId="8" borderId="42" xfId="0" applyFont="1" applyFill="1" applyBorder="1" applyProtection="1">
      <protection locked="0" hidden="1"/>
    </xf>
    <xf numFmtId="0" fontId="8" fillId="8" borderId="40" xfId="0" applyFont="1" applyFill="1" applyBorder="1" applyProtection="1">
      <protection locked="0" hidden="1"/>
    </xf>
    <xf numFmtId="2" fontId="8" fillId="8" borderId="40" xfId="0" applyNumberFormat="1" applyFont="1" applyFill="1" applyBorder="1" applyProtection="1">
      <protection locked="0" hidden="1"/>
    </xf>
    <xf numFmtId="4" fontId="8" fillId="8" borderId="40" xfId="0" applyNumberFormat="1" applyFont="1" applyFill="1" applyBorder="1" applyAlignment="1" applyProtection="1">
      <alignment horizontal="center"/>
      <protection locked="0" hidden="1"/>
    </xf>
    <xf numFmtId="0" fontId="8" fillId="0" borderId="40" xfId="0" applyFont="1" applyBorder="1" applyProtection="1">
      <protection locked="0" hidden="1"/>
    </xf>
    <xf numFmtId="0" fontId="0" fillId="0" borderId="0" xfId="0" applyProtection="1">
      <protection locked="0" hidden="1"/>
    </xf>
    <xf numFmtId="164" fontId="13" fillId="8" borderId="5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7" xfId="0" applyNumberFormat="1" applyFont="1" applyFill="1" applyBorder="1" applyAlignment="1" applyProtection="1">
      <alignment horizontal="center" vertical="center"/>
      <protection locked="0" hidden="1"/>
    </xf>
    <xf numFmtId="0" fontId="22" fillId="8" borderId="10" xfId="0" applyFont="1" applyFill="1" applyBorder="1" applyAlignment="1">
      <alignment horizontal="center" vertical="center"/>
    </xf>
    <xf numFmtId="0" fontId="22" fillId="8" borderId="8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0" fontId="19" fillId="0" borderId="5" xfId="0" applyFont="1" applyBorder="1" applyAlignment="1" applyProtection="1">
      <alignment horizontal="left" vertical="top" wrapText="1"/>
      <protection locked="0" hidden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9" fillId="7" borderId="0" xfId="0" applyFont="1" applyFill="1" applyAlignment="1">
      <alignment horizontal="left" vertical="top" wrapText="1"/>
    </xf>
    <xf numFmtId="0" fontId="29" fillId="3" borderId="43" xfId="0" applyFont="1" applyFill="1" applyBorder="1" applyAlignment="1">
      <alignment horizontal="center" vertical="center" wrapText="1"/>
    </xf>
    <xf numFmtId="0" fontId="29" fillId="3" borderId="44" xfId="0" applyFont="1" applyFill="1" applyBorder="1" applyAlignment="1">
      <alignment horizontal="center" vertical="center" wrapText="1"/>
    </xf>
    <xf numFmtId="0" fontId="29" fillId="3" borderId="45" xfId="0" applyFont="1" applyFill="1" applyBorder="1" applyAlignment="1">
      <alignment horizontal="center" vertical="center" wrapText="1"/>
    </xf>
    <xf numFmtId="0" fontId="29" fillId="14" borderId="4" xfId="0" applyFont="1" applyFill="1" applyBorder="1" applyAlignment="1">
      <alignment horizontal="center" vertical="top" wrapText="1"/>
    </xf>
    <xf numFmtId="0" fontId="29" fillId="14" borderId="5" xfId="0" applyFont="1" applyFill="1" applyBorder="1" applyAlignment="1">
      <alignment horizontal="center" vertical="top"/>
    </xf>
    <xf numFmtId="0" fontId="24" fillId="3" borderId="5" xfId="0" applyFont="1" applyFill="1" applyBorder="1" applyAlignment="1">
      <alignment horizontal="center" vertical="top" wrapText="1"/>
    </xf>
    <xf numFmtId="0" fontId="24" fillId="14" borderId="5" xfId="0" applyFont="1" applyFill="1" applyBorder="1" applyAlignment="1">
      <alignment horizontal="center" vertical="top" wrapText="1"/>
    </xf>
    <xf numFmtId="0" fontId="24" fillId="14" borderId="5" xfId="0" applyFont="1" applyFill="1" applyBorder="1" applyAlignment="1">
      <alignment horizontal="center" vertical="top"/>
    </xf>
    <xf numFmtId="0" fontId="24" fillId="3" borderId="6" xfId="0" applyFont="1" applyFill="1" applyBorder="1" applyAlignment="1">
      <alignment horizontal="center" vertical="top" wrapText="1"/>
    </xf>
    <xf numFmtId="0" fontId="3" fillId="2" borderId="40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0" fillId="3" borderId="43" xfId="0" applyFont="1" applyFill="1" applyBorder="1" applyAlignment="1">
      <alignment horizontal="center" vertical="center"/>
    </xf>
    <xf numFmtId="0" fontId="30" fillId="3" borderId="44" xfId="0" applyFont="1" applyFill="1" applyBorder="1" applyAlignment="1">
      <alignment horizontal="center" vertical="center"/>
    </xf>
    <xf numFmtId="0" fontId="30" fillId="3" borderId="46" xfId="0" applyFont="1" applyFill="1" applyBorder="1" applyAlignment="1">
      <alignment horizontal="center" vertical="center"/>
    </xf>
    <xf numFmtId="0" fontId="31" fillId="14" borderId="47" xfId="0" applyFont="1" applyFill="1" applyBorder="1" applyAlignment="1">
      <alignment horizontal="center" vertical="center" wrapText="1"/>
    </xf>
    <xf numFmtId="0" fontId="31" fillId="14" borderId="44" xfId="0" applyFont="1" applyFill="1" applyBorder="1" applyAlignment="1">
      <alignment horizontal="center" vertical="center"/>
    </xf>
    <xf numFmtId="0" fontId="31" fillId="14" borderId="45" xfId="0" applyFont="1" applyFill="1" applyBorder="1" applyAlignment="1">
      <alignment horizontal="center" vertical="center"/>
    </xf>
    <xf numFmtId="4" fontId="8" fillId="8" borderId="40" xfId="0" applyNumberFormat="1" applyFont="1" applyFill="1" applyBorder="1" applyAlignment="1" applyProtection="1">
      <alignment horizontal="center"/>
      <protection locked="0" hidden="1"/>
    </xf>
    <xf numFmtId="0" fontId="19" fillId="8" borderId="5" xfId="0" applyFont="1" applyFill="1" applyBorder="1" applyAlignment="1" applyProtection="1">
      <alignment horizontal="left" vertical="top"/>
      <protection locked="0" hidden="1"/>
    </xf>
    <xf numFmtId="0" fontId="19" fillId="8" borderId="7" xfId="0" applyFont="1" applyFill="1" applyBorder="1" applyAlignment="1" applyProtection="1">
      <alignment horizontal="left" vertical="top"/>
      <protection locked="0" hidden="1"/>
    </xf>
    <xf numFmtId="0" fontId="27" fillId="0" borderId="55" xfId="0" applyFont="1" applyBorder="1" applyAlignment="1">
      <alignment horizontal="center"/>
    </xf>
    <xf numFmtId="0" fontId="27" fillId="0" borderId="52" xfId="0" applyFont="1" applyBorder="1" applyAlignment="1">
      <alignment horizontal="center"/>
    </xf>
    <xf numFmtId="0" fontId="27" fillId="0" borderId="54" xfId="0" applyFont="1" applyBorder="1" applyAlignment="1">
      <alignment horizontal="center"/>
    </xf>
    <xf numFmtId="0" fontId="27" fillId="0" borderId="51" xfId="0" applyFont="1" applyBorder="1" applyAlignment="1">
      <alignment horizontal="left"/>
    </xf>
    <xf numFmtId="0" fontId="27" fillId="0" borderId="52" xfId="0" applyFont="1" applyBorder="1" applyAlignment="1">
      <alignment horizontal="left"/>
    </xf>
    <xf numFmtId="0" fontId="27" fillId="0" borderId="54" xfId="0" applyFont="1" applyBorder="1" applyAlignment="1">
      <alignment horizontal="left"/>
    </xf>
    <xf numFmtId="0" fontId="5" fillId="7" borderId="0" xfId="0" applyFont="1" applyFill="1" applyAlignment="1">
      <alignment horizontal="center" vertical="center" wrapText="1"/>
    </xf>
    <xf numFmtId="0" fontId="32" fillId="4" borderId="38" xfId="0" applyFont="1" applyFill="1" applyBorder="1" applyAlignment="1">
      <alignment horizontal="left" vertical="center" wrapText="1"/>
    </xf>
    <xf numFmtId="0" fontId="24" fillId="15" borderId="17" xfId="0" applyFont="1" applyFill="1" applyBorder="1" applyAlignment="1">
      <alignment horizontal="left" vertical="center"/>
    </xf>
    <xf numFmtId="0" fontId="24" fillId="15" borderId="38" xfId="0" applyFont="1" applyFill="1" applyBorder="1" applyAlignment="1">
      <alignment horizontal="left" vertical="center"/>
    </xf>
    <xf numFmtId="0" fontId="24" fillId="0" borderId="38" xfId="0" applyFont="1" applyBorder="1" applyAlignment="1" applyProtection="1">
      <alignment horizontal="center" vertical="center"/>
      <protection locked="0"/>
    </xf>
    <xf numFmtId="0" fontId="24" fillId="0" borderId="39" xfId="0" applyFont="1" applyBorder="1" applyAlignment="1" applyProtection="1">
      <alignment horizontal="center" vertical="center"/>
      <protection locked="0"/>
    </xf>
    <xf numFmtId="0" fontId="24" fillId="0" borderId="50" xfId="0" applyFont="1" applyBorder="1" applyAlignment="1">
      <alignment horizontal="center" vertical="center"/>
    </xf>
    <xf numFmtId="164" fontId="13" fillId="8" borderId="23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49" xfId="0" applyNumberFormat="1" applyFont="1" applyFill="1" applyBorder="1" applyAlignment="1" applyProtection="1">
      <alignment horizontal="center" vertical="center"/>
      <protection locked="0" hidden="1"/>
    </xf>
    <xf numFmtId="0" fontId="26" fillId="15" borderId="17" xfId="0" applyFont="1" applyFill="1" applyBorder="1" applyAlignment="1">
      <alignment horizontal="left" vertical="center" wrapText="1"/>
    </xf>
    <xf numFmtId="0" fontId="26" fillId="15" borderId="38" xfId="0" applyFont="1" applyFill="1" applyBorder="1" applyAlignment="1">
      <alignment horizontal="left" vertical="center" wrapText="1"/>
    </xf>
    <xf numFmtId="0" fontId="28" fillId="8" borderId="10" xfId="0" applyFont="1" applyFill="1" applyBorder="1" applyAlignment="1">
      <alignment horizontal="center" vertical="center"/>
    </xf>
    <xf numFmtId="0" fontId="28" fillId="8" borderId="8" xfId="0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top" wrapText="1"/>
    </xf>
    <xf numFmtId="4" fontId="8" fillId="8" borderId="0" xfId="0" applyNumberFormat="1" applyFont="1" applyFill="1" applyAlignment="1" applyProtection="1">
      <alignment horizontal="center"/>
      <protection locked="0" hidden="1"/>
    </xf>
    <xf numFmtId="0" fontId="27" fillId="0" borderId="38" xfId="0" applyFont="1" applyBorder="1" applyAlignment="1">
      <alignment horizontal="center"/>
    </xf>
    <xf numFmtId="0" fontId="9" fillId="7" borderId="51" xfId="0" applyFont="1" applyFill="1" applyBorder="1" applyAlignment="1">
      <alignment horizontal="left" vertical="top" wrapText="1"/>
    </xf>
    <xf numFmtId="0" fontId="9" fillId="7" borderId="52" xfId="0" applyFont="1" applyFill="1" applyBorder="1" applyAlignment="1">
      <alignment horizontal="left" vertical="top" wrapText="1"/>
    </xf>
    <xf numFmtId="0" fontId="9" fillId="7" borderId="53" xfId="0" applyFont="1" applyFill="1" applyBorder="1" applyAlignment="1">
      <alignment horizontal="left" vertical="top" wrapText="1"/>
    </xf>
    <xf numFmtId="0" fontId="27" fillId="0" borderId="48" xfId="0" applyFont="1" applyBorder="1" applyAlignment="1">
      <alignment horizontal="left"/>
    </xf>
    <xf numFmtId="0" fontId="27" fillId="0" borderId="36" xfId="0" applyFont="1" applyBorder="1" applyAlignment="1">
      <alignment horizontal="left"/>
    </xf>
    <xf numFmtId="0" fontId="24" fillId="8" borderId="0" xfId="0" applyFont="1" applyFill="1" applyAlignment="1">
      <alignment horizontal="center" vertical="center"/>
    </xf>
    <xf numFmtId="0" fontId="19" fillId="8" borderId="23" xfId="0" applyFont="1" applyFill="1" applyBorder="1" applyAlignment="1" applyProtection="1">
      <alignment horizontal="left" vertical="top"/>
      <protection locked="0" hidden="1"/>
    </xf>
    <xf numFmtId="0" fontId="19" fillId="8" borderId="49" xfId="0" applyFont="1" applyFill="1" applyBorder="1" applyAlignment="1" applyProtection="1">
      <alignment horizontal="left" vertical="top"/>
      <protection locked="0" hidden="1"/>
    </xf>
    <xf numFmtId="0" fontId="32" fillId="4" borderId="51" xfId="0" applyFont="1" applyFill="1" applyBorder="1" applyAlignment="1">
      <alignment horizontal="left" vertical="center"/>
    </xf>
    <xf numFmtId="0" fontId="32" fillId="4" borderId="52" xfId="0" applyFont="1" applyFill="1" applyBorder="1" applyAlignment="1">
      <alignment horizontal="left" vertical="center"/>
    </xf>
    <xf numFmtId="0" fontId="32" fillId="4" borderId="5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4" fillId="8" borderId="38" xfId="0" applyFont="1" applyFill="1" applyBorder="1" applyAlignment="1" applyProtection="1">
      <alignment horizontal="center" vertical="center"/>
      <protection locked="0"/>
    </xf>
    <xf numFmtId="0" fontId="26" fillId="15" borderId="43" xfId="0" applyFont="1" applyFill="1" applyBorder="1" applyAlignment="1">
      <alignment horizontal="center" vertical="center"/>
    </xf>
    <xf numFmtId="0" fontId="26" fillId="15" borderId="44" xfId="0" applyFont="1" applyFill="1" applyBorder="1" applyAlignment="1">
      <alignment horizontal="center" vertical="center"/>
    </xf>
    <xf numFmtId="0" fontId="18" fillId="4" borderId="43" xfId="0" applyFont="1" applyFill="1" applyBorder="1" applyAlignment="1">
      <alignment horizontal="center" vertical="center" wrapText="1"/>
    </xf>
    <xf numFmtId="0" fontId="18" fillId="4" borderId="44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7" fillId="4" borderId="30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top"/>
    </xf>
    <xf numFmtId="0" fontId="12" fillId="10" borderId="5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7" fillId="11" borderId="7" xfId="0" applyFont="1" applyFill="1" applyBorder="1" applyAlignment="1">
      <alignment horizontal="center" vertical="top" wrapText="1"/>
    </xf>
    <xf numFmtId="0" fontId="7" fillId="11" borderId="19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left" vertical="top"/>
    </xf>
    <xf numFmtId="0" fontId="19" fillId="8" borderId="5" xfId="0" applyFont="1" applyFill="1" applyBorder="1" applyAlignment="1">
      <alignment horizontal="left" vertical="top"/>
    </xf>
    <xf numFmtId="164" fontId="13" fillId="8" borderId="5" xfId="0" applyNumberFormat="1" applyFont="1" applyFill="1" applyBorder="1" applyAlignment="1" applyProtection="1">
      <alignment horizontal="center" vertical="center"/>
      <protection locked="0"/>
    </xf>
    <xf numFmtId="164" fontId="13" fillId="8" borderId="6" xfId="0" applyNumberFormat="1" applyFont="1" applyFill="1" applyBorder="1" applyAlignment="1" applyProtection="1">
      <alignment horizontal="center" vertical="center"/>
      <protection locked="0"/>
    </xf>
    <xf numFmtId="4" fontId="8" fillId="0" borderId="23" xfId="0" applyNumberFormat="1" applyFont="1" applyBorder="1" applyAlignment="1">
      <alignment horizontal="center"/>
    </xf>
    <xf numFmtId="0" fontId="19" fillId="8" borderId="10" xfId="0" applyFont="1" applyFill="1" applyBorder="1" applyAlignment="1">
      <alignment horizontal="left" vertical="top"/>
    </xf>
    <xf numFmtId="0" fontId="19" fillId="8" borderId="8" xfId="0" applyFont="1" applyFill="1" applyBorder="1" applyAlignment="1">
      <alignment horizontal="left" vertical="top"/>
    </xf>
    <xf numFmtId="164" fontId="13" fillId="8" borderId="8" xfId="0" applyNumberFormat="1" applyFont="1" applyFill="1" applyBorder="1" applyAlignment="1" applyProtection="1">
      <alignment horizontal="center" vertical="center"/>
      <protection locked="0"/>
    </xf>
    <xf numFmtId="164" fontId="13" fillId="8" borderId="11" xfId="0" applyNumberFormat="1" applyFont="1" applyFill="1" applyBorder="1" applyAlignment="1" applyProtection="1">
      <alignment horizontal="center" vertical="center"/>
      <protection locked="0"/>
    </xf>
    <xf numFmtId="0" fontId="19" fillId="8" borderId="30" xfId="0" applyFont="1" applyFill="1" applyBorder="1" applyAlignment="1">
      <alignment horizontal="left" vertical="top" wrapText="1"/>
    </xf>
    <xf numFmtId="0" fontId="8" fillId="8" borderId="28" xfId="0" applyFont="1" applyFill="1" applyBorder="1" applyAlignment="1">
      <alignment horizontal="left" vertical="top" wrapText="1"/>
    </xf>
    <xf numFmtId="0" fontId="8" fillId="8" borderId="7" xfId="0" applyFont="1" applyFill="1" applyBorder="1" applyAlignment="1">
      <alignment horizontal="left" vertical="top" wrapText="1"/>
    </xf>
    <xf numFmtId="0" fontId="19" fillId="8" borderId="4" xfId="0" applyFont="1" applyFill="1" applyBorder="1" applyAlignment="1">
      <alignment horizontal="left" vertical="top" wrapText="1"/>
    </xf>
    <xf numFmtId="0" fontId="19" fillId="8" borderId="5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center"/>
    </xf>
    <xf numFmtId="2" fontId="34" fillId="16" borderId="3" xfId="0" applyNumberFormat="1" applyFont="1" applyFill="1" applyBorder="1" applyAlignment="1">
      <alignment horizontal="center" vertical="center" wrapText="1"/>
    </xf>
    <xf numFmtId="2" fontId="34" fillId="16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30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9" fillId="7" borderId="24" xfId="0" applyFont="1" applyFill="1" applyBorder="1" applyAlignment="1">
      <alignment horizontal="left" vertical="top" wrapText="1"/>
    </xf>
    <xf numFmtId="0" fontId="3" fillId="4" borderId="55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left" vertical="top" wrapText="1"/>
    </xf>
    <xf numFmtId="0" fontId="19" fillId="8" borderId="2" xfId="0" applyFont="1" applyFill="1" applyBorder="1" applyAlignment="1">
      <alignment horizontal="left" vertical="top" wrapText="1"/>
    </xf>
    <xf numFmtId="164" fontId="13" fillId="8" borderId="2" xfId="0" applyNumberFormat="1" applyFont="1" applyFill="1" applyBorder="1" applyAlignment="1" applyProtection="1">
      <alignment horizontal="center" vertical="center"/>
      <protection locked="0"/>
    </xf>
    <xf numFmtId="164" fontId="13" fillId="8" borderId="25" xfId="0" applyNumberFormat="1" applyFont="1" applyFill="1" applyBorder="1" applyAlignment="1" applyProtection="1">
      <alignment horizontal="center" vertical="center"/>
      <protection locked="0"/>
    </xf>
    <xf numFmtId="0" fontId="2" fillId="2" borderId="5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horizontal="center" vertical="center" wrapText="1"/>
    </xf>
    <xf numFmtId="14" fontId="2" fillId="2" borderId="30" xfId="0" applyNumberFormat="1" applyFont="1" applyFill="1" applyBorder="1" applyAlignment="1">
      <alignment horizontal="center" vertical="center" wrapText="1"/>
    </xf>
    <xf numFmtId="14" fontId="8" fillId="8" borderId="7" xfId="0" applyNumberFormat="1" applyFont="1" applyFill="1" applyBorder="1" applyAlignment="1">
      <alignment horizontal="center" vertical="top"/>
    </xf>
    <xf numFmtId="14" fontId="8" fillId="8" borderId="19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3" fillId="2" borderId="5" xfId="0" applyFont="1" applyFill="1" applyBorder="1" applyAlignment="1">
      <alignment horizontal="left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1" fillId="14" borderId="30" xfId="0" applyFont="1" applyFill="1" applyBorder="1" applyAlignment="1">
      <alignment horizontal="center" vertical="center" wrapText="1"/>
    </xf>
    <xf numFmtId="0" fontId="31" fillId="1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9" xfId="0" applyFont="1" applyFill="1" applyBorder="1" applyAlignment="1">
      <alignment horizontal="left" vertical="center" wrapText="1"/>
    </xf>
    <xf numFmtId="0" fontId="14" fillId="7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top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>
      <alignment horizontal="center"/>
    </xf>
    <xf numFmtId="0" fontId="2" fillId="6" borderId="49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5" borderId="49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top" wrapText="1"/>
    </xf>
    <xf numFmtId="0" fontId="4" fillId="4" borderId="49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14" fontId="2" fillId="2" borderId="49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9" fillId="7" borderId="20" xfId="0" applyFont="1" applyFill="1" applyBorder="1" applyAlignment="1">
      <alignment horizontal="left" vertical="center" wrapText="1"/>
    </xf>
    <xf numFmtId="0" fontId="9" fillId="7" borderId="21" xfId="0" applyFont="1" applyFill="1" applyBorder="1" applyAlignment="1">
      <alignment horizontal="left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37" fillId="7" borderId="58" xfId="0" applyFont="1" applyFill="1" applyBorder="1" applyAlignment="1">
      <alignment horizontal="left" vertical="center" wrapText="1"/>
    </xf>
    <xf numFmtId="0" fontId="37" fillId="7" borderId="59" xfId="0" applyFont="1" applyFill="1" applyBorder="1" applyAlignment="1">
      <alignment horizontal="left" vertical="center" wrapText="1"/>
    </xf>
    <xf numFmtId="0" fontId="37" fillId="7" borderId="6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7" fillId="2" borderId="55" xfId="0" applyFont="1" applyFill="1" applyBorder="1" applyAlignment="1" applyProtection="1">
      <alignment horizontal="center" vertical="top" wrapText="1"/>
      <protection locked="0"/>
    </xf>
    <xf numFmtId="0" fontId="7" fillId="2" borderId="54" xfId="0" applyFont="1" applyFill="1" applyBorder="1" applyAlignment="1" applyProtection="1">
      <alignment horizontal="center" vertical="top" wrapText="1"/>
      <protection locked="0"/>
    </xf>
    <xf numFmtId="49" fontId="4" fillId="2" borderId="38" xfId="0" applyNumberFormat="1" applyFont="1" applyFill="1" applyBorder="1" applyAlignment="1" applyProtection="1">
      <alignment horizontal="center" vertical="top" wrapText="1"/>
      <protection locked="0"/>
    </xf>
    <xf numFmtId="49" fontId="4" fillId="2" borderId="39" xfId="0" applyNumberFormat="1" applyFont="1" applyFill="1" applyBorder="1" applyAlignment="1" applyProtection="1">
      <alignment horizontal="center" vertical="top" wrapText="1"/>
      <protection locked="0"/>
    </xf>
    <xf numFmtId="0" fontId="26" fillId="2" borderId="44" xfId="0" applyFont="1" applyFill="1" applyBorder="1" applyAlignment="1" applyProtection="1">
      <alignment horizontal="center" vertical="center" wrapText="1"/>
      <protection locked="0"/>
    </xf>
    <xf numFmtId="0" fontId="26" fillId="2" borderId="45" xfId="0" applyFont="1" applyFill="1" applyBorder="1" applyAlignment="1" applyProtection="1">
      <alignment horizontal="center" vertical="center" wrapText="1"/>
      <protection locked="0"/>
    </xf>
    <xf numFmtId="0" fontId="26" fillId="2" borderId="38" xfId="0" applyFont="1" applyFill="1" applyBorder="1" applyAlignment="1" applyProtection="1">
      <alignment horizontal="center" vertical="center" wrapText="1"/>
      <protection locked="0"/>
    </xf>
    <xf numFmtId="0" fontId="26" fillId="2" borderId="39" xfId="0" applyFont="1" applyFill="1" applyBorder="1" applyAlignment="1" applyProtection="1">
      <alignment horizontal="center" vertical="center" wrapText="1"/>
      <protection locked="0"/>
    </xf>
    <xf numFmtId="14" fontId="59" fillId="2" borderId="55" xfId="0" applyNumberFormat="1" applyFont="1" applyFill="1" applyBorder="1" applyAlignment="1" applyProtection="1">
      <alignment horizontal="center" vertical="center" wrapText="1"/>
      <protection locked="0"/>
    </xf>
    <xf numFmtId="14" fontId="59" fillId="2" borderId="5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34">
    <dxf>
      <font>
        <color rgb="FFDCEAF7"/>
      </font>
      <fill>
        <patternFill>
          <bgColor rgb="FFDCEAF7"/>
        </patternFill>
      </fill>
    </dxf>
    <dxf>
      <font>
        <strike val="0"/>
        <color rgb="FFDCEAF7"/>
      </font>
      <fill>
        <patternFill>
          <bgColor rgb="FFDCEAF7"/>
        </patternFill>
      </fill>
    </dxf>
    <dxf>
      <font>
        <strike val="0"/>
        <color rgb="FF000000"/>
      </font>
    </dxf>
    <dxf>
      <font>
        <color theme="1"/>
      </font>
      <fill>
        <patternFill>
          <bgColor rgb="FFF2F2F2"/>
        </patternFill>
      </fill>
    </dxf>
    <dxf>
      <font>
        <b/>
        <i val="0"/>
        <color rgb="FF215D9A"/>
      </font>
      <fill>
        <patternFill patternType="none"/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F2F2F2"/>
        </patternFill>
      </fill>
    </dxf>
    <dxf>
      <font>
        <b/>
        <i val="0"/>
        <color rgb="FF215D9A"/>
      </font>
      <fill>
        <patternFill patternType="none"/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D9D9D9"/>
        </patternFill>
      </fill>
    </dxf>
    <dxf>
      <font>
        <b/>
        <i val="0"/>
        <color rgb="FF215D9A"/>
      </font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CEAF7"/>
      </font>
      <fill>
        <patternFill>
          <bgColor rgb="FFDCEAF7"/>
        </patternFill>
      </fill>
    </dxf>
    <dxf>
      <font>
        <strike val="0"/>
        <color rgb="FFDCEAF7"/>
      </font>
      <fill>
        <patternFill>
          <bgColor rgb="FFDCEAF7"/>
        </patternFill>
      </fill>
    </dxf>
    <dxf>
      <font>
        <strike val="0"/>
        <color rgb="FF000000"/>
      </font>
    </dxf>
    <dxf>
      <font>
        <color theme="1"/>
      </font>
      <fill>
        <patternFill>
          <bgColor rgb="FFF2F2F2"/>
        </patternFill>
      </fill>
    </dxf>
    <dxf>
      <font>
        <b/>
        <i val="0"/>
        <color rgb="FF215D9A"/>
      </font>
      <fill>
        <patternFill patternType="none"/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66675</xdr:rowOff>
    </xdr:from>
    <xdr:ext cx="952500" cy="33337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66675</xdr:rowOff>
    </xdr:from>
    <xdr:ext cx="1171575" cy="40957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85725</xdr:rowOff>
    </xdr:from>
    <xdr:ext cx="1171575" cy="40957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1"/>
  <sheetViews>
    <sheetView tabSelected="1" topLeftCell="A9" workbookViewId="0">
      <selection activeCell="L19" sqref="L19:M19"/>
    </sheetView>
  </sheetViews>
  <sheetFormatPr defaultColWidth="8.7109375" defaultRowHeight="15" x14ac:dyDescent="0.25"/>
  <cols>
    <col min="1" max="9" width="1.7109375" style="61" customWidth="1"/>
    <col min="10" max="10" width="2.42578125" style="61" customWidth="1"/>
    <col min="11" max="12" width="14.85546875" style="61" customWidth="1"/>
    <col min="13" max="13" width="16.7109375" style="61" customWidth="1"/>
    <col min="14" max="14" width="15.28515625" style="61" customWidth="1"/>
    <col min="15" max="15" width="10.85546875" style="66" customWidth="1"/>
    <col min="16" max="16" width="7.140625" style="61" customWidth="1"/>
    <col min="17" max="17" width="7.28515625" style="61" customWidth="1"/>
    <col min="18" max="18" width="5.7109375" style="61" customWidth="1"/>
    <col min="19" max="19" width="7.85546875" style="61" customWidth="1"/>
    <col min="20" max="20" width="14.42578125" style="61" customWidth="1"/>
    <col min="21" max="21" width="10.85546875" style="61" customWidth="1"/>
    <col min="22" max="22" width="14.85546875" style="61" customWidth="1"/>
    <col min="23" max="23" width="10.5703125" style="61" customWidth="1"/>
    <col min="24" max="24" width="21.42578125" style="61" customWidth="1"/>
    <col min="25" max="25" width="19.5703125" style="61" customWidth="1"/>
    <col min="26" max="27" width="5.7109375" style="61" customWidth="1"/>
    <col min="28" max="37" width="8.7109375" style="63"/>
    <col min="38" max="38" width="8.7109375" style="61"/>
  </cols>
  <sheetData>
    <row r="1" spans="1:37" ht="42.6" customHeight="1" x14ac:dyDescent="0.25">
      <c r="A1" s="245" t="s">
        <v>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92"/>
      <c r="V1" s="92"/>
      <c r="W1" s="92"/>
      <c r="X1" s="92"/>
      <c r="Y1" s="92"/>
      <c r="Z1" s="92"/>
      <c r="AA1" s="92"/>
    </row>
    <row r="2" spans="1:37" ht="47.1" customHeight="1" x14ac:dyDescent="0.25">
      <c r="A2" s="259" t="s">
        <v>1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93"/>
      <c r="V2" s="93"/>
      <c r="W2" s="93"/>
      <c r="X2" s="93"/>
      <c r="Y2" s="93"/>
      <c r="Z2" s="93"/>
      <c r="AA2" s="93"/>
    </row>
    <row r="3" spans="1:37" ht="15.7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3"/>
      <c r="X3" s="63"/>
      <c r="Y3" s="63"/>
      <c r="Z3" s="63"/>
      <c r="AA3" s="63"/>
    </row>
    <row r="4" spans="1:37" ht="30" customHeight="1" x14ac:dyDescent="0.25">
      <c r="A4" s="270" t="s">
        <v>2</v>
      </c>
      <c r="B4" s="271"/>
      <c r="C4" s="271"/>
      <c r="D4" s="271"/>
      <c r="E4" s="271"/>
      <c r="F4" s="271"/>
      <c r="G4" s="271"/>
      <c r="H4" s="271"/>
      <c r="I4" s="271"/>
      <c r="J4" s="271"/>
      <c r="K4" s="272"/>
      <c r="L4" s="441"/>
      <c r="M4" s="442"/>
      <c r="N4" s="246" t="s">
        <v>3</v>
      </c>
      <c r="O4" s="246"/>
      <c r="P4" s="246"/>
      <c r="Q4" s="443"/>
      <c r="R4" s="443"/>
      <c r="S4" s="443"/>
      <c r="T4" s="444"/>
      <c r="U4" s="87"/>
      <c r="V4" s="88"/>
      <c r="W4" s="89"/>
      <c r="X4" s="90"/>
      <c r="Y4" s="90"/>
      <c r="Z4" s="90"/>
      <c r="AA4" s="90"/>
    </row>
    <row r="5" spans="1:37" ht="15" customHeight="1" x14ac:dyDescent="0.25">
      <c r="A5" s="208"/>
      <c r="B5" s="209"/>
      <c r="C5" s="209"/>
      <c r="D5" s="209"/>
      <c r="E5" s="209"/>
      <c r="F5" s="209"/>
      <c r="G5" s="209"/>
      <c r="H5" s="209"/>
      <c r="I5" s="209"/>
      <c r="J5" s="209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1"/>
    </row>
    <row r="6" spans="1:37" ht="47.45" customHeight="1" x14ac:dyDescent="0.25">
      <c r="A6" s="212" t="s">
        <v>4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129"/>
      <c r="V6" s="129"/>
      <c r="W6" s="129"/>
      <c r="X6" s="129"/>
      <c r="Y6" s="129"/>
      <c r="Z6" s="63"/>
      <c r="AA6" s="63"/>
    </row>
    <row r="7" spans="1:37" ht="14.1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63"/>
      <c r="AA7" s="63"/>
      <c r="AE7" s="135"/>
      <c r="AF7" s="135"/>
      <c r="AG7" s="135"/>
      <c r="AH7" s="135"/>
      <c r="AI7" s="135"/>
    </row>
    <row r="8" spans="1:37" ht="33.6" customHeight="1" x14ac:dyDescent="0.25">
      <c r="A8" s="213" t="s">
        <v>5</v>
      </c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5"/>
      <c r="U8" s="145"/>
      <c r="V8" s="145"/>
      <c r="W8" s="145"/>
      <c r="X8" s="146"/>
      <c r="Y8" s="146"/>
      <c r="Z8" s="63"/>
      <c r="AA8" s="63"/>
      <c r="AE8" s="135"/>
      <c r="AF8" s="135"/>
      <c r="AG8" s="135"/>
      <c r="AH8" s="135"/>
      <c r="AI8" s="135"/>
    </row>
    <row r="9" spans="1:37" ht="79.5" customHeight="1" x14ac:dyDescent="0.25">
      <c r="A9" s="216" t="s">
        <v>6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8" t="s">
        <v>7</v>
      </c>
      <c r="M9" s="218"/>
      <c r="N9" s="219" t="s">
        <v>8</v>
      </c>
      <c r="O9" s="220"/>
      <c r="P9" s="220"/>
      <c r="Q9" s="218" t="s">
        <v>9</v>
      </c>
      <c r="R9" s="218"/>
      <c r="S9" s="218"/>
      <c r="T9" s="221"/>
      <c r="U9" s="135"/>
      <c r="V9" s="135"/>
      <c r="W9" s="63"/>
      <c r="X9" s="63"/>
      <c r="Y9" s="63"/>
      <c r="AB9" s="61"/>
      <c r="AC9" s="61"/>
      <c r="AD9" s="61"/>
      <c r="AE9" s="61"/>
      <c r="AF9" s="61"/>
      <c r="AG9" s="61"/>
      <c r="AH9" s="61"/>
      <c r="AI9" s="61"/>
      <c r="AJ9" s="61"/>
      <c r="AK9" s="61"/>
    </row>
    <row r="10" spans="1:37" ht="30" customHeight="1" x14ac:dyDescent="0.25">
      <c r="A10" s="199" t="str">
        <f>IF(AND($W$57&lt;10,OR($X$58&lt;=2000000,$Y$58&lt;=2000000)),"ANO","NE")</f>
        <v>ANO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 t="str">
        <f>IF(AND($W$58&gt;10,$W$58&lt;50,OR($X$58&lt;=10000000,$Y$58&lt;=10000000)),"ANO","NE")</f>
        <v>NE</v>
      </c>
      <c r="M10" s="200"/>
      <c r="N10" s="200" t="str">
        <f>IF(AND($W$58&gt;=50,$W$58&lt;250,OR($X$58&lt;=543000000,$Y$58&lt;=50000000)),"ANO","NE")</f>
        <v>NE</v>
      </c>
      <c r="O10" s="200"/>
      <c r="P10" s="200"/>
      <c r="Q10" s="200" t="str">
        <f>IF(OR(W58&gt;=250,AND($X$58&gt;43000000,$Y$58&gt;50000000)),"ANO","NE")</f>
        <v>NE</v>
      </c>
      <c r="R10" s="200"/>
      <c r="S10" s="200"/>
      <c r="T10" s="201"/>
      <c r="U10" s="135"/>
      <c r="V10" s="135"/>
      <c r="W10" s="63"/>
      <c r="X10" s="63"/>
      <c r="Y10" s="63"/>
      <c r="AB10" s="61"/>
      <c r="AC10" s="61"/>
      <c r="AD10" s="61"/>
      <c r="AE10" s="61"/>
      <c r="AF10" s="61"/>
      <c r="AG10" s="61"/>
      <c r="AH10" s="61"/>
      <c r="AI10" s="61"/>
      <c r="AJ10" s="61"/>
      <c r="AK10" s="61"/>
    </row>
    <row r="11" spans="1:37" ht="12.6" customHeight="1" x14ac:dyDescent="0.25">
      <c r="A11" s="267"/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135"/>
      <c r="V11" s="135"/>
      <c r="W11" s="63"/>
      <c r="X11" s="63"/>
      <c r="AB11" s="61"/>
      <c r="AC11" s="61"/>
      <c r="AD11" s="61"/>
      <c r="AE11" s="61"/>
      <c r="AF11" s="61"/>
      <c r="AG11" s="61"/>
      <c r="AH11" s="61"/>
      <c r="AI11" s="61"/>
      <c r="AJ11" s="61"/>
      <c r="AK11" s="61"/>
    </row>
    <row r="12" spans="1:37" ht="33.6" customHeight="1" x14ac:dyDescent="0.25">
      <c r="A12" s="275" t="s">
        <v>10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445" t="s">
        <v>11</v>
      </c>
      <c r="T12" s="446"/>
      <c r="U12" s="135"/>
      <c r="V12" s="135"/>
      <c r="W12" s="63"/>
      <c r="X12" s="63"/>
      <c r="AB12" s="61"/>
      <c r="AC12" s="61"/>
      <c r="AD12" s="61"/>
      <c r="AE12" s="61"/>
      <c r="AF12" s="61"/>
      <c r="AG12" s="61"/>
      <c r="AH12" s="61"/>
      <c r="AI12" s="61"/>
      <c r="AJ12" s="61"/>
      <c r="AK12" s="61"/>
    </row>
    <row r="13" spans="1:37" ht="27.6" customHeight="1" x14ac:dyDescent="0.25">
      <c r="A13" s="256" t="s">
        <v>12</v>
      </c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8"/>
      <c r="U13" s="135"/>
      <c r="V13" s="135"/>
      <c r="W13" s="63"/>
      <c r="X13" s="63"/>
      <c r="AB13" s="61"/>
      <c r="AC13" s="61"/>
      <c r="AD13" s="61"/>
      <c r="AE13" s="61"/>
      <c r="AF13" s="61"/>
      <c r="AG13" s="61"/>
      <c r="AH13" s="61"/>
      <c r="AI13" s="61"/>
      <c r="AJ13" s="61"/>
      <c r="AK13" s="61"/>
    </row>
    <row r="14" spans="1:37" ht="14.1" customHeight="1" x14ac:dyDescent="0.25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35"/>
      <c r="V14" s="135"/>
      <c r="W14" s="63"/>
      <c r="X14" s="63"/>
      <c r="AB14" s="61"/>
      <c r="AC14" s="61"/>
      <c r="AD14" s="61"/>
      <c r="AE14" s="61"/>
      <c r="AF14" s="61"/>
      <c r="AG14" s="61"/>
      <c r="AH14" s="61"/>
      <c r="AI14" s="61"/>
      <c r="AJ14" s="61"/>
      <c r="AK14" s="61"/>
    </row>
    <row r="15" spans="1:37" ht="63.6" customHeight="1" x14ac:dyDescent="0.25">
      <c r="A15" s="254" t="s">
        <v>13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447" t="s">
        <v>14</v>
      </c>
      <c r="T15" s="448"/>
      <c r="U15" s="135"/>
      <c r="V15" s="135"/>
      <c r="W15" s="63"/>
      <c r="X15" s="63"/>
      <c r="AB15" s="61"/>
      <c r="AC15" s="61"/>
      <c r="AD15" s="61"/>
      <c r="AE15" s="61"/>
      <c r="AF15" s="61"/>
      <c r="AG15" s="61"/>
      <c r="AH15" s="61"/>
      <c r="AI15" s="61"/>
      <c r="AJ15" s="61"/>
      <c r="AK15" s="61"/>
    </row>
    <row r="16" spans="1:37" ht="25.5" customHeight="1" x14ac:dyDescent="0.25">
      <c r="A16" s="267"/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135"/>
      <c r="V16" s="135"/>
      <c r="W16" s="63"/>
      <c r="X16" s="63"/>
      <c r="AB16" s="61"/>
      <c r="AC16" s="61"/>
      <c r="AD16" s="61"/>
      <c r="AE16" s="61"/>
      <c r="AF16" s="61"/>
      <c r="AG16" s="61"/>
      <c r="AH16" s="61"/>
      <c r="AI16" s="61"/>
      <c r="AJ16" s="61"/>
      <c r="AK16" s="61"/>
    </row>
    <row r="17" spans="1:37" ht="30" customHeight="1" x14ac:dyDescent="0.25">
      <c r="A17" s="247" t="s">
        <v>15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74"/>
      <c r="M17" s="274"/>
      <c r="N17" s="248" t="s">
        <v>16</v>
      </c>
      <c r="O17" s="248"/>
      <c r="P17" s="248"/>
      <c r="Q17" s="249"/>
      <c r="R17" s="249"/>
      <c r="S17" s="249"/>
      <c r="T17" s="250"/>
      <c r="U17" s="135"/>
      <c r="V17" s="135"/>
      <c r="W17" s="63"/>
      <c r="X17" s="63"/>
      <c r="AB17" s="61"/>
      <c r="AC17" s="61"/>
      <c r="AD17" s="61"/>
      <c r="AE17" s="61"/>
      <c r="AF17" s="61"/>
      <c r="AG17" s="61"/>
      <c r="AH17" s="61"/>
      <c r="AI17" s="61"/>
      <c r="AJ17" s="61"/>
      <c r="AK17" s="61"/>
    </row>
    <row r="18" spans="1:37" ht="9" customHeight="1" x14ac:dyDescent="0.25">
      <c r="A18" s="251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135"/>
      <c r="V18" s="135"/>
      <c r="W18" s="63"/>
      <c r="X18" s="63"/>
      <c r="AB18" s="61"/>
      <c r="AC18" s="61"/>
      <c r="AD18" s="61"/>
      <c r="AE18" s="61"/>
      <c r="AF18" s="61"/>
      <c r="AG18" s="61"/>
      <c r="AH18" s="61"/>
      <c r="AI18" s="61"/>
      <c r="AJ18" s="61"/>
      <c r="AK18" s="61"/>
    </row>
    <row r="19" spans="1:37" ht="30" customHeight="1" x14ac:dyDescent="0.25">
      <c r="A19" s="247" t="s">
        <v>17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449"/>
      <c r="M19" s="450"/>
      <c r="N19" s="63"/>
      <c r="O19" s="63"/>
      <c r="P19" s="63"/>
      <c r="Q19" s="63"/>
      <c r="R19" s="135"/>
      <c r="S19" s="135"/>
      <c r="T19" s="135"/>
      <c r="U19" s="135"/>
      <c r="V19" s="135"/>
      <c r="W19" s="63"/>
      <c r="X19" s="63"/>
      <c r="AB19" s="61"/>
      <c r="AC19" s="61"/>
      <c r="AD19" s="61"/>
      <c r="AE19" s="61"/>
      <c r="AF19" s="61"/>
      <c r="AG19" s="61"/>
      <c r="AH19" s="61"/>
      <c r="AI19" s="61"/>
      <c r="AJ19" s="61"/>
      <c r="AK19" s="61"/>
    </row>
    <row r="20" spans="1:37" ht="30" customHeight="1" x14ac:dyDescent="0.25">
      <c r="A20" s="228"/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135"/>
      <c r="V20" s="135"/>
      <c r="W20" s="63"/>
      <c r="X20" s="63"/>
      <c r="AB20" s="61"/>
      <c r="AC20" s="61"/>
      <c r="AD20" s="61"/>
      <c r="AE20" s="61"/>
      <c r="AF20" s="61"/>
      <c r="AG20" s="61"/>
      <c r="AH20" s="61"/>
      <c r="AI20" s="61"/>
      <c r="AJ20" s="61"/>
      <c r="AK20" s="61"/>
    </row>
    <row r="21" spans="1:37" ht="42.6" customHeight="1" x14ac:dyDescent="0.25">
      <c r="A21" s="262" t="s">
        <v>18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4"/>
      <c r="AB21" s="61"/>
      <c r="AC21" s="61"/>
      <c r="AD21" s="61"/>
      <c r="AE21" s="61"/>
      <c r="AF21" s="61"/>
      <c r="AG21" s="61"/>
      <c r="AH21" s="61"/>
      <c r="AI21" s="61"/>
      <c r="AJ21" s="61"/>
      <c r="AK21" s="61"/>
    </row>
    <row r="22" spans="1:37" ht="14.1" customHeight="1" x14ac:dyDescent="0.25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63"/>
      <c r="AA22" s="63"/>
      <c r="AE22" s="135"/>
      <c r="AF22" s="135"/>
      <c r="AG22" s="135"/>
      <c r="AH22" s="135"/>
      <c r="AI22" s="135"/>
    </row>
    <row r="23" spans="1:37" ht="45.75" customHeight="1" x14ac:dyDescent="0.25">
      <c r="A23" s="230" t="s">
        <v>19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2"/>
      <c r="T23" s="134" t="s">
        <v>20</v>
      </c>
      <c r="U23" s="233" t="s">
        <v>21</v>
      </c>
      <c r="V23" s="234"/>
      <c r="W23" s="234"/>
      <c r="X23" s="234"/>
      <c r="Y23" s="235"/>
      <c r="Z23" s="63"/>
      <c r="AA23" s="63"/>
      <c r="AE23" s="135"/>
      <c r="AF23" s="135"/>
      <c r="AG23" s="135"/>
      <c r="AH23" s="135"/>
      <c r="AI23" s="135"/>
    </row>
    <row r="24" spans="1:37" ht="30" customHeight="1" x14ac:dyDescent="0.25">
      <c r="A24" s="223" t="s">
        <v>22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5"/>
      <c r="L24" s="131" t="s">
        <v>23</v>
      </c>
      <c r="M24" s="131" t="s">
        <v>24</v>
      </c>
      <c r="N24" s="128" t="s">
        <v>25</v>
      </c>
      <c r="O24" s="132" t="s">
        <v>26</v>
      </c>
      <c r="P24" s="226" t="s">
        <v>27</v>
      </c>
      <c r="Q24" s="226"/>
      <c r="R24" s="226" t="s">
        <v>28</v>
      </c>
      <c r="S24" s="227"/>
      <c r="T24" s="137" t="s">
        <v>29</v>
      </c>
      <c r="U24" s="133" t="s">
        <v>30</v>
      </c>
      <c r="V24" s="128" t="s">
        <v>31</v>
      </c>
      <c r="W24" s="132" t="s">
        <v>26</v>
      </c>
      <c r="X24" s="130" t="s">
        <v>27</v>
      </c>
      <c r="Y24" s="161" t="s">
        <v>28</v>
      </c>
      <c r="Z24" s="63"/>
      <c r="AA24" s="63"/>
      <c r="AE24" s="136"/>
      <c r="AF24" s="273"/>
      <c r="AG24" s="273"/>
      <c r="AH24" s="273"/>
      <c r="AI24" s="273"/>
    </row>
    <row r="25" spans="1:37" s="174" customFormat="1" ht="1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162"/>
      <c r="M25" s="163"/>
      <c r="N25" s="164"/>
      <c r="O25" s="165"/>
      <c r="P25" s="197"/>
      <c r="Q25" s="197"/>
      <c r="R25" s="197"/>
      <c r="S25" s="198"/>
      <c r="T25" s="167"/>
      <c r="U25" s="168" t="str">
        <f t="shared" ref="U25:U34" si="0">IF(AND(T25&gt;=25%,T25&lt;=50%),"Partnerský",IF(T25&gt;50%,"Propojený",""))</f>
        <v/>
      </c>
      <c r="V25" s="169" t="str">
        <f t="shared" ref="V25:V34" si="1">IF(U25="Partnerský","Přepočítá se",IF(U25="Propojený","Nepřepočítá se",""))</f>
        <v/>
      </c>
      <c r="W25" s="170" t="str">
        <f t="shared" ref="W25:W34" si="2">IF(U25="Partnerský",T25*O25,IF(U25="Propojený",O25,""))</f>
        <v/>
      </c>
      <c r="X25" s="166" t="str">
        <f t="shared" ref="X25:X34" si="3">IF(U25="Partnerský",T25*P25,IF(U25="Propojený",P25,""))</f>
        <v/>
      </c>
      <c r="Y25" s="171" t="str">
        <f t="shared" ref="Y25:Y34" si="4">IF(U25="Partnerský",T25*R25,IF(U25="Propojený",R25,""))</f>
        <v/>
      </c>
      <c r="Z25" s="172"/>
      <c r="AA25" s="172"/>
      <c r="AB25" s="172"/>
      <c r="AC25" s="172"/>
      <c r="AD25" s="172"/>
      <c r="AE25" s="173"/>
      <c r="AF25" s="260"/>
      <c r="AG25" s="260"/>
      <c r="AH25" s="260"/>
      <c r="AI25" s="260"/>
      <c r="AJ25" s="172"/>
      <c r="AK25" s="172"/>
    </row>
    <row r="26" spans="1:37" s="174" customFormat="1" ht="1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162"/>
      <c r="M26" s="163"/>
      <c r="N26" s="164"/>
      <c r="O26" s="165"/>
      <c r="P26" s="197"/>
      <c r="Q26" s="197"/>
      <c r="R26" s="197"/>
      <c r="S26" s="198"/>
      <c r="T26" s="167"/>
      <c r="U26" s="168" t="str">
        <f t="shared" si="0"/>
        <v/>
      </c>
      <c r="V26" s="169" t="str">
        <f t="shared" si="1"/>
        <v/>
      </c>
      <c r="W26" s="170" t="str">
        <f t="shared" si="2"/>
        <v/>
      </c>
      <c r="X26" s="166" t="str">
        <f t="shared" si="3"/>
        <v/>
      </c>
      <c r="Y26" s="171" t="str">
        <f t="shared" si="4"/>
        <v/>
      </c>
      <c r="Z26" s="172"/>
      <c r="AA26" s="172"/>
      <c r="AB26" s="172"/>
      <c r="AC26" s="172"/>
      <c r="AD26" s="172"/>
      <c r="AE26" s="173"/>
      <c r="AF26" s="260"/>
      <c r="AG26" s="260"/>
      <c r="AH26" s="260"/>
      <c r="AI26" s="260"/>
      <c r="AJ26" s="172"/>
      <c r="AK26" s="172"/>
    </row>
    <row r="27" spans="1:37" s="174" customFormat="1" ht="1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162"/>
      <c r="M27" s="163"/>
      <c r="N27" s="164"/>
      <c r="O27" s="165"/>
      <c r="P27" s="197"/>
      <c r="Q27" s="197"/>
      <c r="R27" s="197"/>
      <c r="S27" s="198"/>
      <c r="T27" s="167"/>
      <c r="U27" s="168" t="str">
        <f t="shared" si="0"/>
        <v/>
      </c>
      <c r="V27" s="169" t="str">
        <f t="shared" si="1"/>
        <v/>
      </c>
      <c r="W27" s="170" t="str">
        <f t="shared" si="2"/>
        <v/>
      </c>
      <c r="X27" s="166" t="str">
        <f t="shared" si="3"/>
        <v/>
      </c>
      <c r="Y27" s="171" t="str">
        <f t="shared" si="4"/>
        <v/>
      </c>
      <c r="Z27" s="172"/>
      <c r="AA27" s="172"/>
      <c r="AB27" s="172"/>
      <c r="AC27" s="172"/>
      <c r="AD27" s="172"/>
      <c r="AE27" s="173"/>
      <c r="AF27" s="260"/>
      <c r="AG27" s="260"/>
      <c r="AH27" s="260"/>
      <c r="AI27" s="260"/>
      <c r="AJ27" s="172"/>
      <c r="AK27" s="172"/>
    </row>
    <row r="28" spans="1:37" s="174" customFormat="1" ht="1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162"/>
      <c r="M28" s="163"/>
      <c r="N28" s="164"/>
      <c r="O28" s="165"/>
      <c r="P28" s="197"/>
      <c r="Q28" s="197"/>
      <c r="R28" s="197"/>
      <c r="S28" s="198"/>
      <c r="T28" s="167"/>
      <c r="U28" s="168" t="str">
        <f t="shared" si="0"/>
        <v/>
      </c>
      <c r="V28" s="169" t="str">
        <f t="shared" si="1"/>
        <v/>
      </c>
      <c r="W28" s="170" t="str">
        <f t="shared" si="2"/>
        <v/>
      </c>
      <c r="X28" s="166" t="str">
        <f t="shared" si="3"/>
        <v/>
      </c>
      <c r="Y28" s="171" t="str">
        <f t="shared" si="4"/>
        <v/>
      </c>
      <c r="Z28" s="172"/>
      <c r="AA28" s="172"/>
      <c r="AB28" s="172"/>
      <c r="AC28" s="172"/>
      <c r="AD28" s="172"/>
      <c r="AE28" s="173"/>
      <c r="AF28" s="260"/>
      <c r="AG28" s="260"/>
      <c r="AH28" s="260"/>
      <c r="AI28" s="260"/>
      <c r="AJ28" s="172"/>
      <c r="AK28" s="172"/>
    </row>
    <row r="29" spans="1:37" s="174" customFormat="1" ht="1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162"/>
      <c r="M29" s="163"/>
      <c r="N29" s="164"/>
      <c r="O29" s="165"/>
      <c r="P29" s="197"/>
      <c r="Q29" s="197"/>
      <c r="R29" s="197"/>
      <c r="S29" s="198"/>
      <c r="T29" s="167"/>
      <c r="U29" s="168" t="str">
        <f t="shared" si="0"/>
        <v/>
      </c>
      <c r="V29" s="169" t="str">
        <f t="shared" si="1"/>
        <v/>
      </c>
      <c r="W29" s="170" t="str">
        <f t="shared" si="2"/>
        <v/>
      </c>
      <c r="X29" s="166" t="str">
        <f t="shared" si="3"/>
        <v/>
      </c>
      <c r="Y29" s="171" t="str">
        <f t="shared" si="4"/>
        <v/>
      </c>
      <c r="Z29" s="172"/>
      <c r="AA29" s="172"/>
      <c r="AB29" s="172"/>
      <c r="AC29" s="172"/>
      <c r="AD29" s="172"/>
      <c r="AE29" s="173"/>
      <c r="AF29" s="260"/>
      <c r="AG29" s="260"/>
      <c r="AH29" s="260"/>
      <c r="AI29" s="260"/>
      <c r="AJ29" s="172"/>
      <c r="AK29" s="172"/>
    </row>
    <row r="30" spans="1:37" s="174" customFormat="1" ht="1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162"/>
      <c r="M30" s="163"/>
      <c r="N30" s="164"/>
      <c r="O30" s="165"/>
      <c r="P30" s="197"/>
      <c r="Q30" s="197"/>
      <c r="R30" s="197"/>
      <c r="S30" s="198"/>
      <c r="T30" s="167"/>
      <c r="U30" s="168" t="str">
        <f t="shared" si="0"/>
        <v/>
      </c>
      <c r="V30" s="169" t="str">
        <f t="shared" si="1"/>
        <v/>
      </c>
      <c r="W30" s="170" t="str">
        <f t="shared" si="2"/>
        <v/>
      </c>
      <c r="X30" s="166" t="str">
        <f t="shared" si="3"/>
        <v/>
      </c>
      <c r="Y30" s="171" t="str">
        <f t="shared" si="4"/>
        <v/>
      </c>
      <c r="Z30" s="172"/>
      <c r="AA30" s="172"/>
      <c r="AB30" s="172"/>
      <c r="AC30" s="172"/>
      <c r="AD30" s="172"/>
      <c r="AE30" s="173"/>
      <c r="AF30" s="260"/>
      <c r="AG30" s="260"/>
      <c r="AH30" s="260"/>
      <c r="AI30" s="260"/>
      <c r="AJ30" s="172"/>
      <c r="AK30" s="172"/>
    </row>
    <row r="31" spans="1:37" s="174" customFormat="1" ht="15" customHeight="1" x14ac:dyDescent="0.2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175"/>
      <c r="M31" s="176"/>
      <c r="N31" s="164"/>
      <c r="O31" s="165"/>
      <c r="P31" s="197"/>
      <c r="Q31" s="197"/>
      <c r="R31" s="197"/>
      <c r="S31" s="198"/>
      <c r="T31" s="167"/>
      <c r="U31" s="168" t="str">
        <f t="shared" si="0"/>
        <v/>
      </c>
      <c r="V31" s="169" t="str">
        <f t="shared" si="1"/>
        <v/>
      </c>
      <c r="W31" s="170" t="str">
        <f t="shared" si="2"/>
        <v/>
      </c>
      <c r="X31" s="166" t="str">
        <f t="shared" si="3"/>
        <v/>
      </c>
      <c r="Y31" s="171" t="str">
        <f t="shared" si="4"/>
        <v/>
      </c>
      <c r="Z31" s="172"/>
      <c r="AA31" s="172"/>
      <c r="AB31" s="172"/>
      <c r="AC31" s="172"/>
      <c r="AD31" s="172"/>
      <c r="AE31" s="173"/>
      <c r="AF31" s="260"/>
      <c r="AG31" s="260"/>
      <c r="AH31" s="260"/>
      <c r="AI31" s="260"/>
      <c r="AJ31" s="172"/>
      <c r="AK31" s="172"/>
    </row>
    <row r="32" spans="1:37" s="174" customFormat="1" ht="15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175"/>
      <c r="M32" s="176"/>
      <c r="N32" s="164"/>
      <c r="O32" s="165"/>
      <c r="P32" s="197"/>
      <c r="Q32" s="197"/>
      <c r="R32" s="197"/>
      <c r="S32" s="198"/>
      <c r="T32" s="167"/>
      <c r="U32" s="168" t="str">
        <f t="shared" si="0"/>
        <v/>
      </c>
      <c r="V32" s="169" t="str">
        <f t="shared" si="1"/>
        <v/>
      </c>
      <c r="W32" s="170" t="str">
        <f t="shared" si="2"/>
        <v/>
      </c>
      <c r="X32" s="166" t="str">
        <f t="shared" si="3"/>
        <v/>
      </c>
      <c r="Y32" s="171" t="str">
        <f t="shared" si="4"/>
        <v/>
      </c>
      <c r="Z32" s="172"/>
      <c r="AA32" s="172"/>
      <c r="AB32" s="172"/>
      <c r="AC32" s="172"/>
      <c r="AD32" s="172"/>
      <c r="AE32" s="173"/>
      <c r="AF32" s="260"/>
      <c r="AG32" s="260"/>
      <c r="AH32" s="260"/>
      <c r="AI32" s="260"/>
      <c r="AJ32" s="172"/>
      <c r="AK32" s="172"/>
    </row>
    <row r="33" spans="1:37" s="174" customFormat="1" ht="15" customHeight="1" x14ac:dyDescent="0.25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175"/>
      <c r="M33" s="176"/>
      <c r="N33" s="164"/>
      <c r="O33" s="165"/>
      <c r="P33" s="197"/>
      <c r="Q33" s="197"/>
      <c r="R33" s="197"/>
      <c r="S33" s="198"/>
      <c r="T33" s="167"/>
      <c r="U33" s="168" t="str">
        <f t="shared" si="0"/>
        <v/>
      </c>
      <c r="V33" s="169" t="str">
        <f t="shared" si="1"/>
        <v/>
      </c>
      <c r="W33" s="170" t="str">
        <f t="shared" si="2"/>
        <v/>
      </c>
      <c r="X33" s="166" t="str">
        <f t="shared" si="3"/>
        <v/>
      </c>
      <c r="Y33" s="171" t="str">
        <f t="shared" si="4"/>
        <v/>
      </c>
      <c r="Z33" s="172"/>
      <c r="AA33" s="172"/>
      <c r="AB33" s="172"/>
      <c r="AC33" s="172"/>
      <c r="AD33" s="172"/>
      <c r="AE33" s="173"/>
      <c r="AF33" s="260"/>
      <c r="AG33" s="260"/>
      <c r="AH33" s="260"/>
      <c r="AI33" s="260"/>
      <c r="AJ33" s="172"/>
      <c r="AK33" s="172"/>
    </row>
    <row r="34" spans="1:37" s="174" customFormat="1" ht="15" customHeight="1" x14ac:dyDescent="0.25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175"/>
      <c r="M34" s="176"/>
      <c r="N34" s="164"/>
      <c r="O34" s="165"/>
      <c r="P34" s="197"/>
      <c r="Q34" s="197"/>
      <c r="R34" s="197"/>
      <c r="S34" s="198"/>
      <c r="T34" s="167"/>
      <c r="U34" s="168" t="str">
        <f t="shared" si="0"/>
        <v/>
      </c>
      <c r="V34" s="169" t="str">
        <f t="shared" si="1"/>
        <v/>
      </c>
      <c r="W34" s="170" t="str">
        <f t="shared" si="2"/>
        <v/>
      </c>
      <c r="X34" s="166" t="str">
        <f t="shared" si="3"/>
        <v/>
      </c>
      <c r="Y34" s="171" t="str">
        <f t="shared" si="4"/>
        <v/>
      </c>
      <c r="Z34" s="172"/>
      <c r="AA34" s="172"/>
      <c r="AB34" s="172"/>
      <c r="AC34" s="172"/>
      <c r="AD34" s="172"/>
      <c r="AE34" s="173"/>
      <c r="AF34" s="260"/>
      <c r="AG34" s="260"/>
      <c r="AH34" s="260"/>
      <c r="AI34" s="260"/>
      <c r="AJ34" s="172"/>
      <c r="AK34" s="172"/>
    </row>
    <row r="35" spans="1:37" s="174" customFormat="1" ht="15" customHeight="1" x14ac:dyDescent="0.2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175"/>
      <c r="M35" s="176"/>
      <c r="N35" s="164"/>
      <c r="O35" s="165"/>
      <c r="P35" s="197"/>
      <c r="Q35" s="197"/>
      <c r="R35" s="197"/>
      <c r="S35" s="198"/>
      <c r="T35" s="167"/>
      <c r="U35" s="168" t="str">
        <f t="shared" ref="U35:U56" si="5">IF(AND(T35&gt;=25%,T35&lt;=50%),"Partnerský",IF(T35&gt;50%,"Propojený",""))</f>
        <v/>
      </c>
      <c r="V35" s="169" t="str">
        <f t="shared" ref="V35:V56" si="6">IF(U35="Partnerský","Přepočítá se",IF(U35="Propojený","Nepřepočítá se",""))</f>
        <v/>
      </c>
      <c r="W35" s="170" t="str">
        <f t="shared" ref="W35:W42" si="7">IF(U35="Partnerský",T35*O35,IF(U35="Propojený",O35,""))</f>
        <v/>
      </c>
      <c r="X35" s="166" t="str">
        <f t="shared" ref="X35:X43" si="8">IF(U35="Partnerský",T35*P35,IF(U35="Propojený",P35,""))</f>
        <v/>
      </c>
      <c r="Y35" s="171" t="str">
        <f t="shared" ref="Y35:Y49" si="9">IF(U35="Partnerský",T35*R35,IF(U35="Propojený",R35,""))</f>
        <v/>
      </c>
      <c r="Z35" s="172"/>
      <c r="AA35" s="172"/>
      <c r="AB35" s="172"/>
      <c r="AC35" s="172"/>
      <c r="AD35" s="172"/>
      <c r="AE35" s="173"/>
      <c r="AF35" s="260"/>
      <c r="AG35" s="260"/>
      <c r="AH35" s="260"/>
      <c r="AI35" s="260"/>
      <c r="AJ35" s="172"/>
      <c r="AK35" s="172"/>
    </row>
    <row r="36" spans="1:37" s="174" customFormat="1" ht="1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175"/>
      <c r="M36" s="176"/>
      <c r="N36" s="164"/>
      <c r="O36" s="165"/>
      <c r="P36" s="197"/>
      <c r="Q36" s="197"/>
      <c r="R36" s="197"/>
      <c r="S36" s="198"/>
      <c r="T36" s="167"/>
      <c r="U36" s="168" t="str">
        <f t="shared" si="5"/>
        <v/>
      </c>
      <c r="V36" s="169" t="str">
        <f t="shared" si="6"/>
        <v/>
      </c>
      <c r="W36" s="170" t="str">
        <f t="shared" si="7"/>
        <v/>
      </c>
      <c r="X36" s="166" t="str">
        <f t="shared" si="8"/>
        <v/>
      </c>
      <c r="Y36" s="171" t="str">
        <f t="shared" si="9"/>
        <v/>
      </c>
      <c r="Z36" s="172"/>
      <c r="AA36" s="172"/>
      <c r="AB36" s="172"/>
      <c r="AC36" s="172"/>
      <c r="AD36" s="172"/>
      <c r="AE36" s="173"/>
      <c r="AF36" s="260"/>
      <c r="AG36" s="260"/>
      <c r="AH36" s="260"/>
      <c r="AI36" s="260"/>
      <c r="AJ36" s="172"/>
      <c r="AK36" s="172"/>
    </row>
    <row r="37" spans="1:37" s="174" customFormat="1" ht="15" customHeight="1" x14ac:dyDescent="0.2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175"/>
      <c r="M37" s="176"/>
      <c r="N37" s="164"/>
      <c r="O37" s="165"/>
      <c r="P37" s="197"/>
      <c r="Q37" s="197"/>
      <c r="R37" s="197"/>
      <c r="S37" s="198"/>
      <c r="T37" s="167"/>
      <c r="U37" s="168" t="str">
        <f t="shared" si="5"/>
        <v/>
      </c>
      <c r="V37" s="169" t="str">
        <f t="shared" si="6"/>
        <v/>
      </c>
      <c r="W37" s="170" t="str">
        <f t="shared" si="7"/>
        <v/>
      </c>
      <c r="X37" s="166" t="str">
        <f t="shared" si="8"/>
        <v/>
      </c>
      <c r="Y37" s="171" t="str">
        <f t="shared" si="9"/>
        <v/>
      </c>
      <c r="Z37" s="172"/>
      <c r="AA37" s="172"/>
      <c r="AB37" s="172"/>
      <c r="AC37" s="172"/>
      <c r="AD37" s="172"/>
      <c r="AE37" s="173"/>
      <c r="AF37" s="260"/>
      <c r="AG37" s="260"/>
      <c r="AH37" s="260"/>
      <c r="AI37" s="260"/>
      <c r="AJ37" s="172"/>
      <c r="AK37" s="172"/>
    </row>
    <row r="38" spans="1:37" s="174" customFormat="1" ht="15" customHeight="1" x14ac:dyDescent="0.25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175"/>
      <c r="M38" s="176"/>
      <c r="N38" s="164"/>
      <c r="O38" s="165"/>
      <c r="P38" s="197"/>
      <c r="Q38" s="197"/>
      <c r="R38" s="197"/>
      <c r="S38" s="198"/>
      <c r="T38" s="167"/>
      <c r="U38" s="168" t="str">
        <f t="shared" si="5"/>
        <v/>
      </c>
      <c r="V38" s="169" t="str">
        <f t="shared" si="6"/>
        <v/>
      </c>
      <c r="W38" s="170" t="str">
        <f t="shared" si="7"/>
        <v/>
      </c>
      <c r="X38" s="166" t="str">
        <f t="shared" si="8"/>
        <v/>
      </c>
      <c r="Y38" s="171" t="str">
        <f t="shared" si="9"/>
        <v/>
      </c>
      <c r="Z38" s="172"/>
      <c r="AA38" s="172"/>
      <c r="AB38" s="172"/>
      <c r="AC38" s="172"/>
      <c r="AD38" s="172"/>
      <c r="AE38" s="173"/>
      <c r="AF38" s="260"/>
      <c r="AG38" s="260"/>
      <c r="AH38" s="260"/>
      <c r="AI38" s="260"/>
      <c r="AJ38" s="172"/>
      <c r="AK38" s="172"/>
    </row>
    <row r="39" spans="1:37" s="174" customFormat="1" ht="15" customHeight="1" x14ac:dyDescent="0.2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175"/>
      <c r="M39" s="176"/>
      <c r="N39" s="164"/>
      <c r="O39" s="165"/>
      <c r="P39" s="197"/>
      <c r="Q39" s="197"/>
      <c r="R39" s="197"/>
      <c r="S39" s="198"/>
      <c r="T39" s="167"/>
      <c r="U39" s="168" t="str">
        <f t="shared" si="5"/>
        <v/>
      </c>
      <c r="V39" s="169" t="str">
        <f t="shared" si="6"/>
        <v/>
      </c>
      <c r="W39" s="170" t="str">
        <f t="shared" si="7"/>
        <v/>
      </c>
      <c r="X39" s="166" t="str">
        <f t="shared" si="8"/>
        <v/>
      </c>
      <c r="Y39" s="171" t="str">
        <f t="shared" si="9"/>
        <v/>
      </c>
      <c r="Z39" s="172"/>
      <c r="AA39" s="172"/>
      <c r="AB39" s="172"/>
      <c r="AC39" s="172"/>
      <c r="AD39" s="172"/>
      <c r="AE39" s="173"/>
      <c r="AF39" s="260"/>
      <c r="AG39" s="260"/>
      <c r="AH39" s="260"/>
      <c r="AI39" s="260"/>
      <c r="AJ39" s="172"/>
      <c r="AK39" s="172"/>
    </row>
    <row r="40" spans="1:37" s="174" customFormat="1" ht="15" customHeight="1" x14ac:dyDescent="0.2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175"/>
      <c r="M40" s="176"/>
      <c r="N40" s="164"/>
      <c r="O40" s="165"/>
      <c r="P40" s="197"/>
      <c r="Q40" s="197"/>
      <c r="R40" s="197"/>
      <c r="S40" s="198"/>
      <c r="T40" s="167"/>
      <c r="U40" s="168" t="str">
        <f t="shared" si="5"/>
        <v/>
      </c>
      <c r="V40" s="169" t="str">
        <f t="shared" si="6"/>
        <v/>
      </c>
      <c r="W40" s="170" t="str">
        <f t="shared" si="7"/>
        <v/>
      </c>
      <c r="X40" s="166" t="str">
        <f t="shared" si="8"/>
        <v/>
      </c>
      <c r="Y40" s="171" t="str">
        <f t="shared" si="9"/>
        <v/>
      </c>
      <c r="Z40" s="172"/>
      <c r="AA40" s="172"/>
      <c r="AB40" s="172"/>
      <c r="AC40" s="172"/>
      <c r="AD40" s="172"/>
      <c r="AE40" s="173"/>
      <c r="AF40" s="260"/>
      <c r="AG40" s="260"/>
      <c r="AH40" s="260"/>
      <c r="AI40" s="260"/>
      <c r="AJ40" s="172"/>
      <c r="AK40" s="172"/>
    </row>
    <row r="41" spans="1:37" s="174" customFormat="1" ht="15" customHeight="1" x14ac:dyDescent="0.25">
      <c r="A41" s="237"/>
      <c r="B41" s="237"/>
      <c r="C41" s="237"/>
      <c r="D41" s="237"/>
      <c r="E41" s="237"/>
      <c r="F41" s="237"/>
      <c r="G41" s="237"/>
      <c r="H41" s="237"/>
      <c r="I41" s="237"/>
      <c r="J41" s="237"/>
      <c r="K41" s="238"/>
      <c r="L41" s="177"/>
      <c r="M41" s="178"/>
      <c r="N41" s="164"/>
      <c r="O41" s="165"/>
      <c r="P41" s="197"/>
      <c r="Q41" s="197"/>
      <c r="R41" s="197"/>
      <c r="S41" s="198"/>
      <c r="T41" s="167"/>
      <c r="U41" s="168" t="str">
        <f t="shared" si="5"/>
        <v/>
      </c>
      <c r="V41" s="169" t="str">
        <f t="shared" si="6"/>
        <v/>
      </c>
      <c r="W41" s="170" t="str">
        <f t="shared" si="7"/>
        <v/>
      </c>
      <c r="X41" s="166" t="str">
        <f t="shared" si="8"/>
        <v/>
      </c>
      <c r="Y41" s="171" t="str">
        <f t="shared" si="9"/>
        <v/>
      </c>
      <c r="Z41" s="172"/>
      <c r="AA41" s="172"/>
      <c r="AB41" s="172"/>
      <c r="AC41" s="172"/>
      <c r="AD41" s="172"/>
      <c r="AE41" s="173"/>
      <c r="AF41" s="260"/>
      <c r="AG41" s="260"/>
      <c r="AH41" s="260"/>
      <c r="AI41" s="260"/>
      <c r="AJ41" s="172"/>
      <c r="AK41" s="172"/>
    </row>
    <row r="42" spans="1:37" s="174" customFormat="1" ht="15" customHeight="1" x14ac:dyDescent="0.25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8"/>
      <c r="L42" s="177"/>
      <c r="M42" s="178"/>
      <c r="N42" s="164"/>
      <c r="O42" s="165"/>
      <c r="P42" s="197"/>
      <c r="Q42" s="197"/>
      <c r="R42" s="197"/>
      <c r="S42" s="198"/>
      <c r="T42" s="167"/>
      <c r="U42" s="168" t="str">
        <f t="shared" si="5"/>
        <v/>
      </c>
      <c r="V42" s="169" t="str">
        <f t="shared" si="6"/>
        <v/>
      </c>
      <c r="W42" s="170" t="str">
        <f t="shared" si="7"/>
        <v/>
      </c>
      <c r="X42" s="166" t="str">
        <f t="shared" si="8"/>
        <v/>
      </c>
      <c r="Y42" s="171" t="str">
        <f t="shared" si="9"/>
        <v/>
      </c>
      <c r="Z42" s="172"/>
      <c r="AA42" s="172"/>
      <c r="AB42" s="172"/>
      <c r="AC42" s="172"/>
      <c r="AD42" s="172"/>
      <c r="AE42" s="173"/>
      <c r="AF42" s="260"/>
      <c r="AG42" s="260"/>
      <c r="AH42" s="260"/>
      <c r="AI42" s="260"/>
      <c r="AJ42" s="172"/>
      <c r="AK42" s="172"/>
    </row>
    <row r="43" spans="1:37" s="174" customFormat="1" ht="15" customHeight="1" x14ac:dyDescent="0.25">
      <c r="A43" s="237"/>
      <c r="B43" s="237"/>
      <c r="C43" s="237"/>
      <c r="D43" s="237"/>
      <c r="E43" s="237"/>
      <c r="F43" s="237"/>
      <c r="G43" s="237"/>
      <c r="H43" s="237"/>
      <c r="I43" s="237"/>
      <c r="J43" s="237"/>
      <c r="K43" s="238"/>
      <c r="L43" s="177"/>
      <c r="M43" s="178"/>
      <c r="N43" s="164"/>
      <c r="O43" s="165"/>
      <c r="P43" s="197"/>
      <c r="Q43" s="197"/>
      <c r="R43" s="197"/>
      <c r="S43" s="198"/>
      <c r="T43" s="167"/>
      <c r="U43" s="168" t="str">
        <f t="shared" si="5"/>
        <v/>
      </c>
      <c r="V43" s="169" t="str">
        <f t="shared" si="6"/>
        <v/>
      </c>
      <c r="W43" s="170"/>
      <c r="X43" s="166" t="str">
        <f t="shared" si="8"/>
        <v/>
      </c>
      <c r="Y43" s="171" t="str">
        <f t="shared" si="9"/>
        <v/>
      </c>
      <c r="Z43" s="172"/>
      <c r="AA43" s="172"/>
      <c r="AB43" s="172"/>
      <c r="AC43" s="172"/>
      <c r="AD43" s="172"/>
      <c r="AE43" s="173"/>
      <c r="AF43" s="260"/>
      <c r="AG43" s="260"/>
      <c r="AH43" s="260"/>
      <c r="AI43" s="260"/>
      <c r="AJ43" s="172"/>
      <c r="AK43" s="172"/>
    </row>
    <row r="44" spans="1:37" s="174" customFormat="1" ht="15" customHeight="1" x14ac:dyDescent="0.25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8"/>
      <c r="L44" s="177"/>
      <c r="M44" s="178"/>
      <c r="N44" s="164"/>
      <c r="O44" s="165"/>
      <c r="P44" s="197"/>
      <c r="Q44" s="197"/>
      <c r="R44" s="197"/>
      <c r="S44" s="198"/>
      <c r="T44" s="167"/>
      <c r="U44" s="168" t="str">
        <f t="shared" si="5"/>
        <v/>
      </c>
      <c r="V44" s="169" t="str">
        <f t="shared" si="6"/>
        <v/>
      </c>
      <c r="W44" s="170" t="str">
        <f t="shared" ref="W44:W52" si="10">IF(U44="Partnerský",T44*O44,IF(U44="Propojený",O44,""))</f>
        <v/>
      </c>
      <c r="X44" s="166"/>
      <c r="Y44" s="171" t="str">
        <f t="shared" si="9"/>
        <v/>
      </c>
      <c r="Z44" s="172"/>
      <c r="AA44" s="172"/>
      <c r="AB44" s="172"/>
      <c r="AC44" s="172"/>
      <c r="AD44" s="172"/>
      <c r="AE44" s="173"/>
      <c r="AF44" s="260"/>
      <c r="AG44" s="260"/>
      <c r="AH44" s="260"/>
      <c r="AI44" s="260"/>
      <c r="AJ44" s="172"/>
      <c r="AK44" s="172"/>
    </row>
    <row r="45" spans="1:37" s="174" customFormat="1" ht="15" customHeight="1" x14ac:dyDescent="0.25">
      <c r="A45" s="237"/>
      <c r="B45" s="237"/>
      <c r="C45" s="237"/>
      <c r="D45" s="237"/>
      <c r="E45" s="237"/>
      <c r="F45" s="237"/>
      <c r="G45" s="237"/>
      <c r="H45" s="237"/>
      <c r="I45" s="237"/>
      <c r="J45" s="237"/>
      <c r="K45" s="238"/>
      <c r="L45" s="177"/>
      <c r="M45" s="178"/>
      <c r="N45" s="164"/>
      <c r="O45" s="165"/>
      <c r="P45" s="197"/>
      <c r="Q45" s="197"/>
      <c r="R45" s="197"/>
      <c r="S45" s="198"/>
      <c r="T45" s="167"/>
      <c r="U45" s="168" t="str">
        <f t="shared" si="5"/>
        <v/>
      </c>
      <c r="V45" s="169" t="str">
        <f t="shared" si="6"/>
        <v/>
      </c>
      <c r="W45" s="170" t="str">
        <f t="shared" si="10"/>
        <v/>
      </c>
      <c r="X45" s="166" t="str">
        <f t="shared" ref="X45:X56" si="11">IF(U45="Partnerský",T45*P45,IF(U45="Propojený",P45,""))</f>
        <v/>
      </c>
      <c r="Y45" s="171" t="str">
        <f t="shared" si="9"/>
        <v/>
      </c>
      <c r="Z45" s="172"/>
      <c r="AA45" s="172"/>
      <c r="AB45" s="172"/>
      <c r="AC45" s="172"/>
      <c r="AD45" s="172"/>
      <c r="AE45" s="173"/>
      <c r="AF45" s="260"/>
      <c r="AG45" s="260"/>
      <c r="AH45" s="260"/>
      <c r="AI45" s="260"/>
      <c r="AJ45" s="172"/>
      <c r="AK45" s="172"/>
    </row>
    <row r="46" spans="1:37" s="174" customFormat="1" ht="15" customHeight="1" x14ac:dyDescent="0.25">
      <c r="A46" s="237"/>
      <c r="B46" s="237"/>
      <c r="C46" s="237"/>
      <c r="D46" s="237"/>
      <c r="E46" s="237"/>
      <c r="F46" s="237"/>
      <c r="G46" s="237"/>
      <c r="H46" s="237"/>
      <c r="I46" s="237"/>
      <c r="J46" s="237"/>
      <c r="K46" s="238"/>
      <c r="L46" s="177"/>
      <c r="M46" s="178"/>
      <c r="N46" s="164"/>
      <c r="O46" s="165"/>
      <c r="P46" s="197"/>
      <c r="Q46" s="197"/>
      <c r="R46" s="197"/>
      <c r="S46" s="198"/>
      <c r="T46" s="167"/>
      <c r="U46" s="168" t="str">
        <f t="shared" si="5"/>
        <v/>
      </c>
      <c r="V46" s="169" t="str">
        <f t="shared" si="6"/>
        <v/>
      </c>
      <c r="W46" s="170" t="str">
        <f t="shared" si="10"/>
        <v/>
      </c>
      <c r="X46" s="166" t="str">
        <f t="shared" si="11"/>
        <v/>
      </c>
      <c r="Y46" s="171" t="str">
        <f t="shared" si="9"/>
        <v/>
      </c>
      <c r="Z46" s="172"/>
      <c r="AA46" s="172"/>
      <c r="AB46" s="172"/>
      <c r="AC46" s="172"/>
      <c r="AD46" s="172"/>
      <c r="AE46" s="173"/>
      <c r="AF46" s="260"/>
      <c r="AG46" s="260"/>
      <c r="AH46" s="260"/>
      <c r="AI46" s="260"/>
      <c r="AJ46" s="172"/>
      <c r="AK46" s="172"/>
    </row>
    <row r="47" spans="1:37" s="174" customFormat="1" ht="15" customHeight="1" x14ac:dyDescent="0.25">
      <c r="A47" s="237"/>
      <c r="B47" s="237"/>
      <c r="C47" s="237"/>
      <c r="D47" s="237"/>
      <c r="E47" s="237"/>
      <c r="F47" s="237"/>
      <c r="G47" s="237"/>
      <c r="H47" s="237"/>
      <c r="I47" s="237"/>
      <c r="J47" s="237"/>
      <c r="K47" s="238"/>
      <c r="L47" s="177"/>
      <c r="M47" s="178"/>
      <c r="N47" s="164"/>
      <c r="O47" s="165"/>
      <c r="P47" s="197"/>
      <c r="Q47" s="197"/>
      <c r="R47" s="197"/>
      <c r="S47" s="198"/>
      <c r="T47" s="167"/>
      <c r="U47" s="168" t="str">
        <f t="shared" si="5"/>
        <v/>
      </c>
      <c r="V47" s="169" t="str">
        <f t="shared" si="6"/>
        <v/>
      </c>
      <c r="W47" s="170" t="str">
        <f t="shared" si="10"/>
        <v/>
      </c>
      <c r="X47" s="166" t="str">
        <f t="shared" si="11"/>
        <v/>
      </c>
      <c r="Y47" s="171" t="str">
        <f t="shared" si="9"/>
        <v/>
      </c>
      <c r="Z47" s="172"/>
      <c r="AA47" s="172"/>
      <c r="AB47" s="172"/>
      <c r="AC47" s="172"/>
      <c r="AD47" s="172"/>
      <c r="AE47" s="173"/>
      <c r="AF47" s="260"/>
      <c r="AG47" s="260"/>
      <c r="AH47" s="260"/>
      <c r="AI47" s="260"/>
      <c r="AJ47" s="172"/>
      <c r="AK47" s="172"/>
    </row>
    <row r="48" spans="1:37" s="174" customFormat="1" ht="15" customHeight="1" x14ac:dyDescent="0.25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8"/>
      <c r="L48" s="177"/>
      <c r="M48" s="178"/>
      <c r="N48" s="164"/>
      <c r="O48" s="165"/>
      <c r="P48" s="197"/>
      <c r="Q48" s="197"/>
      <c r="R48" s="197"/>
      <c r="S48" s="198"/>
      <c r="T48" s="167"/>
      <c r="U48" s="168" t="str">
        <f t="shared" si="5"/>
        <v/>
      </c>
      <c r="V48" s="169" t="str">
        <f t="shared" si="6"/>
        <v/>
      </c>
      <c r="W48" s="170" t="str">
        <f t="shared" si="10"/>
        <v/>
      </c>
      <c r="X48" s="166" t="str">
        <f t="shared" si="11"/>
        <v/>
      </c>
      <c r="Y48" s="171" t="str">
        <f t="shared" si="9"/>
        <v/>
      </c>
      <c r="Z48" s="172"/>
      <c r="AA48" s="172"/>
      <c r="AB48" s="172"/>
      <c r="AC48" s="172"/>
      <c r="AD48" s="172"/>
      <c r="AE48" s="173"/>
      <c r="AF48" s="260"/>
      <c r="AG48" s="260"/>
      <c r="AH48" s="260"/>
      <c r="AI48" s="260"/>
      <c r="AJ48" s="172"/>
      <c r="AK48" s="172"/>
    </row>
    <row r="49" spans="1:37" s="174" customFormat="1" ht="15" customHeight="1" x14ac:dyDescent="0.25">
      <c r="A49" s="237"/>
      <c r="B49" s="237"/>
      <c r="C49" s="237"/>
      <c r="D49" s="237"/>
      <c r="E49" s="237"/>
      <c r="F49" s="237"/>
      <c r="G49" s="237"/>
      <c r="H49" s="237"/>
      <c r="I49" s="237"/>
      <c r="J49" s="237"/>
      <c r="K49" s="238"/>
      <c r="L49" s="177"/>
      <c r="M49" s="178"/>
      <c r="N49" s="164"/>
      <c r="O49" s="165"/>
      <c r="P49" s="197"/>
      <c r="Q49" s="197"/>
      <c r="R49" s="197"/>
      <c r="S49" s="198"/>
      <c r="T49" s="167"/>
      <c r="U49" s="168" t="str">
        <f t="shared" si="5"/>
        <v/>
      </c>
      <c r="V49" s="169" t="str">
        <f t="shared" si="6"/>
        <v/>
      </c>
      <c r="W49" s="170" t="str">
        <f t="shared" si="10"/>
        <v/>
      </c>
      <c r="X49" s="166" t="str">
        <f t="shared" si="11"/>
        <v/>
      </c>
      <c r="Y49" s="171" t="str">
        <f t="shared" si="9"/>
        <v/>
      </c>
      <c r="Z49" s="172"/>
      <c r="AA49" s="172"/>
      <c r="AB49" s="172"/>
      <c r="AC49" s="172"/>
      <c r="AD49" s="172"/>
      <c r="AE49" s="173"/>
      <c r="AF49" s="260"/>
      <c r="AG49" s="260"/>
      <c r="AH49" s="260"/>
      <c r="AI49" s="260"/>
      <c r="AJ49" s="172"/>
      <c r="AK49" s="172"/>
    </row>
    <row r="50" spans="1:37" s="174" customFormat="1" ht="15" customHeight="1" x14ac:dyDescent="0.25">
      <c r="A50" s="237"/>
      <c r="B50" s="237"/>
      <c r="C50" s="237"/>
      <c r="D50" s="237"/>
      <c r="E50" s="237"/>
      <c r="F50" s="237"/>
      <c r="G50" s="237"/>
      <c r="H50" s="237"/>
      <c r="I50" s="237"/>
      <c r="J50" s="237"/>
      <c r="K50" s="238"/>
      <c r="L50" s="177"/>
      <c r="M50" s="178"/>
      <c r="N50" s="164"/>
      <c r="O50" s="165"/>
      <c r="P50" s="197"/>
      <c r="Q50" s="197"/>
      <c r="R50" s="197"/>
      <c r="S50" s="198"/>
      <c r="T50" s="167"/>
      <c r="U50" s="168" t="str">
        <f t="shared" si="5"/>
        <v/>
      </c>
      <c r="V50" s="169" t="str">
        <f t="shared" si="6"/>
        <v/>
      </c>
      <c r="W50" s="170" t="str">
        <f t="shared" si="10"/>
        <v/>
      </c>
      <c r="X50" s="166" t="str">
        <f t="shared" si="11"/>
        <v/>
      </c>
      <c r="Y50" s="171"/>
      <c r="Z50" s="172"/>
      <c r="AA50" s="172"/>
      <c r="AB50" s="172"/>
      <c r="AC50" s="172"/>
      <c r="AD50" s="172"/>
      <c r="AE50" s="173"/>
      <c r="AF50" s="260"/>
      <c r="AG50" s="260"/>
      <c r="AH50" s="260"/>
      <c r="AI50" s="260"/>
      <c r="AJ50" s="172"/>
      <c r="AK50" s="172"/>
    </row>
    <row r="51" spans="1:37" s="174" customFormat="1" ht="15" customHeight="1" x14ac:dyDescent="0.25">
      <c r="A51" s="237"/>
      <c r="B51" s="237"/>
      <c r="C51" s="237"/>
      <c r="D51" s="237"/>
      <c r="E51" s="237"/>
      <c r="F51" s="237"/>
      <c r="G51" s="237"/>
      <c r="H51" s="237"/>
      <c r="I51" s="237"/>
      <c r="J51" s="237"/>
      <c r="K51" s="238"/>
      <c r="L51" s="177"/>
      <c r="M51" s="178"/>
      <c r="N51" s="164"/>
      <c r="O51" s="165"/>
      <c r="P51" s="197"/>
      <c r="Q51" s="197"/>
      <c r="R51" s="197"/>
      <c r="S51" s="198"/>
      <c r="T51" s="167"/>
      <c r="U51" s="168" t="str">
        <f t="shared" si="5"/>
        <v/>
      </c>
      <c r="V51" s="169" t="str">
        <f t="shared" si="6"/>
        <v/>
      </c>
      <c r="W51" s="170" t="str">
        <f t="shared" si="10"/>
        <v/>
      </c>
      <c r="X51" s="166" t="str">
        <f t="shared" si="11"/>
        <v/>
      </c>
      <c r="Y51" s="171" t="str">
        <f t="shared" ref="Y51:Y56" si="12">IF(U51="Partnerský",T51*R51,IF(U51="Propojený",R51,""))</f>
        <v/>
      </c>
      <c r="Z51" s="172"/>
      <c r="AA51" s="172"/>
      <c r="AB51" s="172"/>
      <c r="AC51" s="172"/>
      <c r="AD51" s="172"/>
      <c r="AE51" s="173"/>
      <c r="AF51" s="260"/>
      <c r="AG51" s="260"/>
      <c r="AH51" s="260"/>
      <c r="AI51" s="260"/>
      <c r="AJ51" s="172"/>
      <c r="AK51" s="172"/>
    </row>
    <row r="52" spans="1:37" s="174" customFormat="1" ht="15" customHeight="1" x14ac:dyDescent="0.25">
      <c r="A52" s="237"/>
      <c r="B52" s="237"/>
      <c r="C52" s="237"/>
      <c r="D52" s="237"/>
      <c r="E52" s="237"/>
      <c r="F52" s="237"/>
      <c r="G52" s="237"/>
      <c r="H52" s="237"/>
      <c r="I52" s="237"/>
      <c r="J52" s="237"/>
      <c r="K52" s="238"/>
      <c r="L52" s="177"/>
      <c r="M52" s="179"/>
      <c r="N52" s="164"/>
      <c r="O52" s="165"/>
      <c r="P52" s="197"/>
      <c r="Q52" s="197"/>
      <c r="R52" s="197"/>
      <c r="S52" s="198"/>
      <c r="T52" s="167"/>
      <c r="U52" s="168" t="str">
        <f t="shared" si="5"/>
        <v/>
      </c>
      <c r="V52" s="169" t="str">
        <f t="shared" si="6"/>
        <v/>
      </c>
      <c r="W52" s="170" t="str">
        <f t="shared" si="10"/>
        <v/>
      </c>
      <c r="X52" s="166" t="str">
        <f t="shared" si="11"/>
        <v/>
      </c>
      <c r="Y52" s="171" t="str">
        <f t="shared" si="12"/>
        <v/>
      </c>
      <c r="Z52" s="172"/>
      <c r="AA52" s="172"/>
      <c r="AB52" s="172"/>
      <c r="AC52" s="172"/>
      <c r="AD52" s="172"/>
      <c r="AE52" s="173"/>
      <c r="AF52" s="260"/>
      <c r="AG52" s="260"/>
      <c r="AH52" s="260"/>
      <c r="AI52" s="260"/>
      <c r="AJ52" s="172"/>
      <c r="AK52" s="172"/>
    </row>
    <row r="53" spans="1:37" s="174" customFormat="1" ht="15" customHeight="1" x14ac:dyDescent="0.25">
      <c r="A53" s="237"/>
      <c r="B53" s="237"/>
      <c r="C53" s="237"/>
      <c r="D53" s="237"/>
      <c r="E53" s="237"/>
      <c r="F53" s="237"/>
      <c r="G53" s="237"/>
      <c r="H53" s="237"/>
      <c r="I53" s="237"/>
      <c r="J53" s="237"/>
      <c r="K53" s="238"/>
      <c r="L53" s="177"/>
      <c r="M53" s="179"/>
      <c r="N53" s="164"/>
      <c r="O53" s="165"/>
      <c r="P53" s="197"/>
      <c r="Q53" s="197"/>
      <c r="R53" s="197"/>
      <c r="S53" s="198"/>
      <c r="T53" s="167"/>
      <c r="U53" s="168" t="str">
        <f t="shared" si="5"/>
        <v/>
      </c>
      <c r="V53" s="169" t="str">
        <f t="shared" si="6"/>
        <v/>
      </c>
      <c r="W53" s="170"/>
      <c r="X53" s="166" t="str">
        <f t="shared" si="11"/>
        <v/>
      </c>
      <c r="Y53" s="171" t="str">
        <f t="shared" si="12"/>
        <v/>
      </c>
      <c r="Z53" s="172"/>
      <c r="AA53" s="172"/>
      <c r="AB53" s="172"/>
      <c r="AC53" s="172"/>
      <c r="AD53" s="172"/>
      <c r="AE53" s="173"/>
      <c r="AF53" s="260"/>
      <c r="AG53" s="260"/>
      <c r="AH53" s="260"/>
      <c r="AI53" s="260"/>
      <c r="AJ53" s="172"/>
      <c r="AK53" s="172"/>
    </row>
    <row r="54" spans="1:37" s="174" customFormat="1" ht="15" customHeight="1" x14ac:dyDescent="0.25">
      <c r="A54" s="237"/>
      <c r="B54" s="237"/>
      <c r="C54" s="237"/>
      <c r="D54" s="237"/>
      <c r="E54" s="237"/>
      <c r="F54" s="237"/>
      <c r="G54" s="237"/>
      <c r="H54" s="237"/>
      <c r="I54" s="237"/>
      <c r="J54" s="237"/>
      <c r="K54" s="238"/>
      <c r="L54" s="177"/>
      <c r="M54" s="179"/>
      <c r="N54" s="164"/>
      <c r="O54" s="165"/>
      <c r="P54" s="197"/>
      <c r="Q54" s="197"/>
      <c r="R54" s="197"/>
      <c r="S54" s="198"/>
      <c r="T54" s="167"/>
      <c r="U54" s="168" t="str">
        <f t="shared" si="5"/>
        <v/>
      </c>
      <c r="V54" s="169" t="str">
        <f t="shared" si="6"/>
        <v/>
      </c>
      <c r="W54" s="170"/>
      <c r="X54" s="166" t="str">
        <f t="shared" si="11"/>
        <v/>
      </c>
      <c r="Y54" s="171" t="str">
        <f t="shared" si="12"/>
        <v/>
      </c>
      <c r="Z54" s="172"/>
      <c r="AA54" s="172"/>
      <c r="AB54" s="172"/>
      <c r="AC54" s="172"/>
      <c r="AD54" s="172"/>
      <c r="AE54" s="173"/>
      <c r="AF54" s="260"/>
      <c r="AG54" s="260"/>
      <c r="AH54" s="260"/>
      <c r="AI54" s="260"/>
      <c r="AJ54" s="172"/>
      <c r="AK54" s="172"/>
    </row>
    <row r="55" spans="1:37" s="174" customFormat="1" ht="15" customHeight="1" x14ac:dyDescent="0.25">
      <c r="A55" s="237"/>
      <c r="B55" s="237"/>
      <c r="C55" s="237"/>
      <c r="D55" s="237"/>
      <c r="E55" s="237"/>
      <c r="F55" s="237"/>
      <c r="G55" s="237"/>
      <c r="H55" s="237"/>
      <c r="I55" s="237"/>
      <c r="J55" s="237"/>
      <c r="K55" s="238"/>
      <c r="L55" s="177"/>
      <c r="M55" s="179"/>
      <c r="N55" s="164"/>
      <c r="O55" s="165"/>
      <c r="P55" s="197"/>
      <c r="Q55" s="197"/>
      <c r="R55" s="197"/>
      <c r="S55" s="198"/>
      <c r="T55" s="167"/>
      <c r="U55" s="168" t="str">
        <f t="shared" si="5"/>
        <v/>
      </c>
      <c r="V55" s="169" t="str">
        <f t="shared" si="6"/>
        <v/>
      </c>
      <c r="W55" s="170" t="str">
        <f>IF(U55="Partnerský",T55*O55,IF(U55="Propojený",O55,""))</f>
        <v/>
      </c>
      <c r="X55" s="166" t="str">
        <f t="shared" si="11"/>
        <v/>
      </c>
      <c r="Y55" s="171" t="str">
        <f t="shared" si="12"/>
        <v/>
      </c>
      <c r="Z55" s="172"/>
      <c r="AA55" s="172"/>
      <c r="AB55" s="172"/>
      <c r="AC55" s="172"/>
      <c r="AD55" s="172"/>
      <c r="AE55" s="173"/>
      <c r="AF55" s="260"/>
      <c r="AG55" s="260"/>
      <c r="AH55" s="260"/>
      <c r="AI55" s="260"/>
      <c r="AJ55" s="172"/>
      <c r="AK55" s="172"/>
    </row>
    <row r="56" spans="1:37" s="174" customFormat="1" ht="15" customHeight="1" x14ac:dyDescent="0.25">
      <c r="A56" s="268"/>
      <c r="B56" s="268"/>
      <c r="C56" s="268"/>
      <c r="D56" s="268"/>
      <c r="E56" s="268"/>
      <c r="F56" s="268"/>
      <c r="G56" s="268"/>
      <c r="H56" s="268"/>
      <c r="I56" s="268"/>
      <c r="J56" s="268"/>
      <c r="K56" s="269"/>
      <c r="L56" s="180"/>
      <c r="M56" s="181"/>
      <c r="N56" s="182"/>
      <c r="O56" s="183"/>
      <c r="P56" s="252"/>
      <c r="Q56" s="252"/>
      <c r="R56" s="252"/>
      <c r="S56" s="253"/>
      <c r="T56" s="185"/>
      <c r="U56" s="186" t="str">
        <f t="shared" si="5"/>
        <v/>
      </c>
      <c r="V56" s="187" t="str">
        <f t="shared" si="6"/>
        <v/>
      </c>
      <c r="W56" s="188" t="str">
        <f>IF(U56="Partnerský",T56*O56,IF(U56="Propojený",O56,""))</f>
        <v/>
      </c>
      <c r="X56" s="166" t="str">
        <f t="shared" si="11"/>
        <v/>
      </c>
      <c r="Y56" s="189" t="str">
        <f t="shared" si="12"/>
        <v/>
      </c>
      <c r="Z56" s="172"/>
      <c r="AA56" s="172"/>
      <c r="AB56" s="172"/>
      <c r="AC56" s="172"/>
      <c r="AD56" s="172"/>
      <c r="AE56" s="173"/>
      <c r="AF56" s="260"/>
      <c r="AG56" s="260"/>
      <c r="AH56" s="260"/>
      <c r="AI56" s="260"/>
      <c r="AJ56" s="172"/>
      <c r="AK56" s="172"/>
    </row>
    <row r="57" spans="1:37" ht="24" customHeight="1" x14ac:dyDescent="0.35">
      <c r="A57" s="265" t="s">
        <v>34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 t="s">
        <v>32</v>
      </c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147">
        <f>SUM(W25:W56)</f>
        <v>0</v>
      </c>
      <c r="X57" s="138">
        <f>SUM(X25:X56)</f>
        <v>0</v>
      </c>
      <c r="Y57" s="139">
        <f>SUM(Y25:Y56)</f>
        <v>0</v>
      </c>
      <c r="Z57" s="63"/>
      <c r="AA57" s="63"/>
    </row>
    <row r="58" spans="1:37" ht="24" customHeight="1" x14ac:dyDescent="0.35">
      <c r="A58" s="148" t="s">
        <v>35</v>
      </c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0" t="s">
        <v>36</v>
      </c>
      <c r="M58" s="141">
        <v>25</v>
      </c>
      <c r="N58" s="261"/>
      <c r="O58" s="261"/>
      <c r="P58" s="261"/>
      <c r="Q58" s="261"/>
      <c r="R58" s="261"/>
      <c r="S58" s="261"/>
      <c r="T58" s="261"/>
      <c r="U58" s="261"/>
      <c r="V58" s="261"/>
      <c r="W58" s="150">
        <f>W57</f>
        <v>0</v>
      </c>
      <c r="X58" s="151">
        <f>X57/$M$58</f>
        <v>0</v>
      </c>
      <c r="Y58" s="142">
        <f>Y57/$M$58</f>
        <v>0</v>
      </c>
      <c r="Z58" s="63"/>
      <c r="AA58" s="63"/>
    </row>
    <row r="59" spans="1:37" ht="42" hidden="1" customHeight="1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144" t="s">
        <v>37</v>
      </c>
      <c r="U59" s="63" t="s">
        <v>38</v>
      </c>
      <c r="V59" s="63" t="str">
        <f>IF(AND($W$57&lt;10,OR($X$58&lt;=2000000,$Y$58&lt;=2000000)),"ANO","NE")</f>
        <v>ANO</v>
      </c>
      <c r="W59" s="63"/>
      <c r="Y59" s="63"/>
      <c r="Z59" s="63"/>
      <c r="AA59" s="63"/>
    </row>
    <row r="60" spans="1:37" ht="42" hidden="1" customHeight="1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144" t="s">
        <v>37</v>
      </c>
      <c r="U60" s="63" t="s">
        <v>39</v>
      </c>
      <c r="V60" s="63" t="str">
        <f>IF(AND($W$57&gt;10,$W$57&lt;50,OR($X$58&lt;=10000000,$Y$58&lt;=10000000)),"ANO","NE")</f>
        <v>NE</v>
      </c>
      <c r="X60" s="63"/>
      <c r="Y60" s="63"/>
      <c r="Z60" s="63"/>
      <c r="AA60" s="63"/>
    </row>
    <row r="61" spans="1:37" ht="42" hidden="1" customHeight="1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144" t="s">
        <v>37</v>
      </c>
      <c r="U61" s="63" t="s">
        <v>40</v>
      </c>
      <c r="V61" s="63" t="str">
        <f>IF(AND($W$57&gt;50,$W$57&lt;250,OR($X$58&lt;=50000000,$Y$58&lt;=43000000)),"ANO","NE")</f>
        <v>NE</v>
      </c>
      <c r="W61" s="63"/>
      <c r="X61" s="63"/>
      <c r="Y61" s="63"/>
      <c r="Z61" s="63"/>
      <c r="AA61" s="63"/>
    </row>
    <row r="62" spans="1:37" ht="17.100000000000001" hidden="1" customHeight="1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144" t="s">
        <v>37</v>
      </c>
      <c r="U62" s="63" t="s">
        <v>41</v>
      </c>
      <c r="V62" s="63" t="str">
        <f>IF(OR(W57&gt;=250,AND(Y58&gt;50000000,X58&gt;43000000)),"ANO","NE")</f>
        <v>NE</v>
      </c>
      <c r="W62" s="63"/>
      <c r="X62" s="63"/>
      <c r="Y62" s="63"/>
      <c r="Z62" s="63"/>
      <c r="AA62" s="63"/>
    </row>
    <row r="63" spans="1:37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</row>
    <row r="64" spans="1:37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</row>
    <row r="65" spans="1:37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1:37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37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37" s="153" customFormat="1" x14ac:dyDescent="0.25">
      <c r="O68" s="154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</row>
    <row r="69" spans="1:37" s="153" customFormat="1" x14ac:dyDescent="0.25">
      <c r="O69" s="154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</row>
    <row r="70" spans="1:37" s="153" customFormat="1" x14ac:dyDescent="0.25">
      <c r="O70" s="154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</row>
    <row r="71" spans="1:37" s="153" customFormat="1" x14ac:dyDescent="0.25">
      <c r="O71" s="154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</row>
    <row r="72" spans="1:37" s="153" customFormat="1" x14ac:dyDescent="0.25">
      <c r="O72" s="154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</row>
    <row r="73" spans="1:37" s="153" customFormat="1" x14ac:dyDescent="0.25">
      <c r="O73" s="154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</row>
    <row r="74" spans="1:37" s="153" customFormat="1" x14ac:dyDescent="0.25">
      <c r="O74" s="154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</row>
    <row r="75" spans="1:37" s="153" customFormat="1" x14ac:dyDescent="0.25">
      <c r="O75" s="154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</row>
    <row r="76" spans="1:37" s="153" customFormat="1" x14ac:dyDescent="0.25">
      <c r="O76" s="154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</row>
    <row r="77" spans="1:37" s="153" customFormat="1" x14ac:dyDescent="0.25">
      <c r="O77" s="154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</row>
    <row r="78" spans="1:37" s="153" customFormat="1" x14ac:dyDescent="0.25">
      <c r="O78" s="154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</row>
    <row r="79" spans="1:37" s="153" customFormat="1" x14ac:dyDescent="0.25">
      <c r="O79" s="154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</row>
    <row r="80" spans="1:37" s="153" customFormat="1" x14ac:dyDescent="0.25">
      <c r="O80" s="154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</row>
    <row r="81" spans="15:37" s="153" customFormat="1" x14ac:dyDescent="0.25">
      <c r="O81" s="154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</row>
    <row r="82" spans="15:37" s="153" customFormat="1" x14ac:dyDescent="0.25">
      <c r="O82" s="154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</row>
    <row r="83" spans="15:37" s="153" customFormat="1" x14ac:dyDescent="0.25">
      <c r="O83" s="154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</row>
    <row r="84" spans="15:37" s="153" customFormat="1" x14ac:dyDescent="0.25">
      <c r="O84" s="154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</row>
    <row r="85" spans="15:37" s="153" customFormat="1" x14ac:dyDescent="0.25">
      <c r="O85" s="154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</row>
    <row r="86" spans="15:37" s="153" customFormat="1" x14ac:dyDescent="0.25">
      <c r="O86" s="154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</row>
    <row r="87" spans="15:37" s="153" customFormat="1" x14ac:dyDescent="0.25">
      <c r="O87" s="154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</row>
    <row r="88" spans="15:37" s="153" customFormat="1" x14ac:dyDescent="0.25">
      <c r="O88" s="154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</row>
    <row r="89" spans="15:37" s="153" customFormat="1" x14ac:dyDescent="0.25">
      <c r="O89" s="154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</row>
    <row r="90" spans="15:37" s="153" customFormat="1" x14ac:dyDescent="0.25">
      <c r="O90" s="154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</row>
    <row r="91" spans="15:37" s="153" customFormat="1" x14ac:dyDescent="0.25">
      <c r="O91" s="154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</row>
    <row r="92" spans="15:37" s="153" customFormat="1" x14ac:dyDescent="0.25">
      <c r="O92" s="154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</row>
    <row r="93" spans="15:37" s="153" customFormat="1" x14ac:dyDescent="0.25">
      <c r="O93" s="154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</row>
    <row r="94" spans="15:37" s="153" customFormat="1" x14ac:dyDescent="0.25">
      <c r="O94" s="154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</row>
    <row r="95" spans="15:37" s="153" customFormat="1" x14ac:dyDescent="0.25">
      <c r="O95" s="154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</row>
    <row r="96" spans="15:37" s="153" customFormat="1" x14ac:dyDescent="0.25">
      <c r="O96" s="154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</row>
    <row r="97" spans="15:37" s="153" customFormat="1" x14ac:dyDescent="0.25">
      <c r="O97" s="154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</row>
    <row r="98" spans="15:37" s="153" customFormat="1" x14ac:dyDescent="0.25">
      <c r="O98" s="154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</row>
    <row r="99" spans="15:37" s="153" customFormat="1" x14ac:dyDescent="0.25">
      <c r="O99" s="154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</row>
    <row r="100" spans="15:37" s="153" customFormat="1" x14ac:dyDescent="0.25">
      <c r="O100" s="154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</row>
    <row r="101" spans="15:37" s="153" customFormat="1" x14ac:dyDescent="0.25">
      <c r="O101" s="154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</row>
  </sheetData>
  <sheetProtection algorithmName="SHA-512" hashValue="4trk077MrvVvYJeadUPch6+NJxGOnGjinhBcVKAgn44yK+EV0+s5hjyGaVK9OvyUcq5chBBWeGItCGzuVxbaXg==" saltValue="kwqYHIk2nvGG9dBGbnNflQ==" spinCount="100000" sheet="1" objects="1" scenarios="1" formatCells="0" formatColumns="0" formatRows="0" insertColumns="0" insertRows="0" deleteColumns="0" deleteRows="0" sort="0"/>
  <mergeCells count="203">
    <mergeCell ref="P25:Q25"/>
    <mergeCell ref="R25:S25"/>
    <mergeCell ref="AF25:AG25"/>
    <mergeCell ref="AH25:AI25"/>
    <mergeCell ref="A5:AA5"/>
    <mergeCell ref="Q4:T4"/>
    <mergeCell ref="A4:K4"/>
    <mergeCell ref="AF24:AG24"/>
    <mergeCell ref="AH24:AI24"/>
    <mergeCell ref="A24:K24"/>
    <mergeCell ref="U23:Y23"/>
    <mergeCell ref="P24:Q24"/>
    <mergeCell ref="R24:S24"/>
    <mergeCell ref="A23:S23"/>
    <mergeCell ref="A8:T8"/>
    <mergeCell ref="A20:T20"/>
    <mergeCell ref="L17:M17"/>
    <mergeCell ref="A12:R12"/>
    <mergeCell ref="S12:T12"/>
    <mergeCell ref="A6:T6"/>
    <mergeCell ref="AF26:AG26"/>
    <mergeCell ref="AH26:AI26"/>
    <mergeCell ref="P27:Q27"/>
    <mergeCell ref="R27:S27"/>
    <mergeCell ref="AF27:AG27"/>
    <mergeCell ref="AH27:AI27"/>
    <mergeCell ref="P26:Q26"/>
    <mergeCell ref="R26:S26"/>
    <mergeCell ref="P30:Q30"/>
    <mergeCell ref="R30:S30"/>
    <mergeCell ref="AF30:AG30"/>
    <mergeCell ref="AH30:AI30"/>
    <mergeCell ref="P28:Q28"/>
    <mergeCell ref="R28:S28"/>
    <mergeCell ref="AF28:AG28"/>
    <mergeCell ref="AH28:AI28"/>
    <mergeCell ref="P29:Q29"/>
    <mergeCell ref="R29:S29"/>
    <mergeCell ref="AF29:AG29"/>
    <mergeCell ref="AH29:AI29"/>
    <mergeCell ref="AH35:AI35"/>
    <mergeCell ref="P32:Q32"/>
    <mergeCell ref="R32:S32"/>
    <mergeCell ref="AF32:AG32"/>
    <mergeCell ref="AH32:AI32"/>
    <mergeCell ref="P31:Q31"/>
    <mergeCell ref="R31:S31"/>
    <mergeCell ref="AF31:AG31"/>
    <mergeCell ref="AH31:AI31"/>
    <mergeCell ref="AH36:AI36"/>
    <mergeCell ref="P37:Q37"/>
    <mergeCell ref="R37:S37"/>
    <mergeCell ref="AF37:AG37"/>
    <mergeCell ref="AH37:AI37"/>
    <mergeCell ref="P36:Q36"/>
    <mergeCell ref="R36:S36"/>
    <mergeCell ref="AF36:AG36"/>
    <mergeCell ref="P33:Q33"/>
    <mergeCell ref="R33:S33"/>
    <mergeCell ref="AF33:AG33"/>
    <mergeCell ref="AH33:AI33"/>
    <mergeCell ref="P34:Q34"/>
    <mergeCell ref="R34:S34"/>
    <mergeCell ref="AF34:AG34"/>
    <mergeCell ref="AH34:AI34"/>
    <mergeCell ref="P35:Q35"/>
    <mergeCell ref="R35:S35"/>
    <mergeCell ref="AF35:AG35"/>
    <mergeCell ref="AF39:AG39"/>
    <mergeCell ref="AH39:AI39"/>
    <mergeCell ref="P38:Q38"/>
    <mergeCell ref="R38:S38"/>
    <mergeCell ref="AF38:AG38"/>
    <mergeCell ref="AH38:AI38"/>
    <mergeCell ref="AF40:AG40"/>
    <mergeCell ref="AH40:AI40"/>
    <mergeCell ref="P40:Q40"/>
    <mergeCell ref="R40:S40"/>
    <mergeCell ref="AF41:AG41"/>
    <mergeCell ref="AH41:AI41"/>
    <mergeCell ref="AF43:AG43"/>
    <mergeCell ref="AH43:AI43"/>
    <mergeCell ref="A44:K44"/>
    <mergeCell ref="P44:Q44"/>
    <mergeCell ref="R44:S44"/>
    <mergeCell ref="AF44:AG44"/>
    <mergeCell ref="AH44:AI44"/>
    <mergeCell ref="A43:K43"/>
    <mergeCell ref="P43:Q43"/>
    <mergeCell ref="R43:S43"/>
    <mergeCell ref="AF48:AG48"/>
    <mergeCell ref="AH48:AI48"/>
    <mergeCell ref="A42:K42"/>
    <mergeCell ref="P42:Q42"/>
    <mergeCell ref="R42:S42"/>
    <mergeCell ref="AF42:AG42"/>
    <mergeCell ref="AH42:AI42"/>
    <mergeCell ref="R46:S46"/>
    <mergeCell ref="AF46:AG46"/>
    <mergeCell ref="AH46:AI46"/>
    <mergeCell ref="A45:K45"/>
    <mergeCell ref="P45:Q45"/>
    <mergeCell ref="R45:S45"/>
    <mergeCell ref="AF45:AG45"/>
    <mergeCell ref="AH45:AI45"/>
    <mergeCell ref="AF47:AG47"/>
    <mergeCell ref="AH47:AI47"/>
    <mergeCell ref="AF56:AG56"/>
    <mergeCell ref="AH56:AI56"/>
    <mergeCell ref="A50:K50"/>
    <mergeCell ref="P50:Q50"/>
    <mergeCell ref="R50:S50"/>
    <mergeCell ref="AF50:AG50"/>
    <mergeCell ref="AH50:AI50"/>
    <mergeCell ref="A49:K49"/>
    <mergeCell ref="P49:Q49"/>
    <mergeCell ref="R49:S49"/>
    <mergeCell ref="AF49:AG49"/>
    <mergeCell ref="AH49:AI49"/>
    <mergeCell ref="AF51:AG51"/>
    <mergeCell ref="AH51:AI51"/>
    <mergeCell ref="A52:K52"/>
    <mergeCell ref="P52:Q52"/>
    <mergeCell ref="R52:S52"/>
    <mergeCell ref="AF52:AG52"/>
    <mergeCell ref="AH52:AI52"/>
    <mergeCell ref="AF54:AG54"/>
    <mergeCell ref="AH54:AI54"/>
    <mergeCell ref="A53:K53"/>
    <mergeCell ref="P53:Q53"/>
    <mergeCell ref="R53:S53"/>
    <mergeCell ref="AF53:AG53"/>
    <mergeCell ref="AH53:AI53"/>
    <mergeCell ref="AF55:AG55"/>
    <mergeCell ref="AH55:AI55"/>
    <mergeCell ref="N58:V58"/>
    <mergeCell ref="A21:Y21"/>
    <mergeCell ref="A22:Y22"/>
    <mergeCell ref="A57:V57"/>
    <mergeCell ref="A11:T11"/>
    <mergeCell ref="A16:T16"/>
    <mergeCell ref="A17:K17"/>
    <mergeCell ref="A55:K55"/>
    <mergeCell ref="P55:Q55"/>
    <mergeCell ref="R55:S55"/>
    <mergeCell ref="A51:K51"/>
    <mergeCell ref="P51:Q51"/>
    <mergeCell ref="R51:S51"/>
    <mergeCell ref="A47:K47"/>
    <mergeCell ref="P47:Q47"/>
    <mergeCell ref="R47:S47"/>
    <mergeCell ref="A54:K54"/>
    <mergeCell ref="P54:Q54"/>
    <mergeCell ref="R54:S54"/>
    <mergeCell ref="A56:K56"/>
    <mergeCell ref="P56:Q56"/>
    <mergeCell ref="R56:S56"/>
    <mergeCell ref="A46:K46"/>
    <mergeCell ref="P46:Q46"/>
    <mergeCell ref="S15:T15"/>
    <mergeCell ref="A15:R15"/>
    <mergeCell ref="A13:T13"/>
    <mergeCell ref="L4:M4"/>
    <mergeCell ref="A2:T2"/>
    <mergeCell ref="A25:K25"/>
    <mergeCell ref="A30:K30"/>
    <mergeCell ref="A31:K31"/>
    <mergeCell ref="A32:K32"/>
    <mergeCell ref="A33:K33"/>
    <mergeCell ref="A34:K34"/>
    <mergeCell ref="A35:K35"/>
    <mergeCell ref="A48:K48"/>
    <mergeCell ref="P48:Q48"/>
    <mergeCell ref="R48:S48"/>
    <mergeCell ref="A41:K41"/>
    <mergeCell ref="P41:Q41"/>
    <mergeCell ref="R41:S41"/>
    <mergeCell ref="P39:Q39"/>
    <mergeCell ref="R39:S39"/>
    <mergeCell ref="A1:T1"/>
    <mergeCell ref="N4:P4"/>
    <mergeCell ref="A19:K19"/>
    <mergeCell ref="L19:M19"/>
    <mergeCell ref="N17:P17"/>
    <mergeCell ref="Q17:T17"/>
    <mergeCell ref="A18:T18"/>
    <mergeCell ref="L9:M9"/>
    <mergeCell ref="A9:K9"/>
    <mergeCell ref="Q10:T10"/>
    <mergeCell ref="N10:P10"/>
    <mergeCell ref="L10:M10"/>
    <mergeCell ref="A10:K10"/>
    <mergeCell ref="N9:P9"/>
    <mergeCell ref="Q9:T9"/>
    <mergeCell ref="A26:K26"/>
    <mergeCell ref="A27:K27"/>
    <mergeCell ref="A28:K28"/>
    <mergeCell ref="A29:K29"/>
    <mergeCell ref="A36:K36"/>
    <mergeCell ref="A37:K37"/>
    <mergeCell ref="A38:K38"/>
    <mergeCell ref="A39:K39"/>
    <mergeCell ref="A40:K40"/>
  </mergeCells>
  <conditionalFormatting sqref="A10">
    <cfRule type="cellIs" dxfId="33" priority="6" operator="equal">
      <formula>"ANO"</formula>
    </cfRule>
  </conditionalFormatting>
  <conditionalFormatting sqref="A13:T13">
    <cfRule type="expression" dxfId="32" priority="3">
      <formula>$S$12="Velikost se nezměnila"</formula>
    </cfRule>
    <cfRule type="expression" dxfId="31" priority="4">
      <formula>$S$12="Vyberte ze seznamu"</formula>
    </cfRule>
  </conditionalFormatting>
  <conditionalFormatting sqref="L10">
    <cfRule type="cellIs" dxfId="30" priority="7" operator="equal">
      <formula>"ANO"</formula>
    </cfRule>
  </conditionalFormatting>
  <conditionalFormatting sqref="N10">
    <cfRule type="cellIs" dxfId="29" priority="10" operator="equal">
      <formula>"ANO"</formula>
    </cfRule>
  </conditionalFormatting>
  <conditionalFormatting sqref="N25:N56">
    <cfRule type="cellIs" dxfId="28" priority="1" operator="equal">
      <formula>"Odebráno"</formula>
    </cfRule>
  </conditionalFormatting>
  <conditionalFormatting sqref="Q10:T10">
    <cfRule type="cellIs" dxfId="27" priority="5" operator="equal">
      <formula>"ANO"</formula>
    </cfRule>
  </conditionalFormatting>
  <conditionalFormatting sqref="U25:Y56">
    <cfRule type="expression" dxfId="26" priority="13">
      <formula>$U25="Partnerský"</formula>
    </cfRule>
    <cfRule type="expression" dxfId="25" priority="15">
      <formula>U25="nepřepočítává se"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List2!$G$3:$G$5</xm:f>
          </x14:formula1>
          <xm:sqref>S12:T12</xm:sqref>
        </x14:dataValidation>
        <x14:dataValidation type="list" allowBlank="1" showInputMessage="1" showErrorMessage="1" xr:uid="{00000000-0002-0000-0000-000002000000}">
          <x14:formula1>
            <xm:f>List2!$A$3:$A$5</xm:f>
          </x14:formula1>
          <xm:sqref>X8:Y8 S15:T15</xm:sqref>
        </x14:dataValidation>
        <x14:dataValidation type="list" allowBlank="1" showInputMessage="1" showErrorMessage="1" xr:uid="{00000000-0002-0000-0000-000000000000}">
          <x14:formula1>
            <xm:f>List2!$A$8:$A$10</xm:f>
          </x14:formula1>
          <xm:sqref>N25:N56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60"/>
  <sheetViews>
    <sheetView topLeftCell="A29" workbookViewId="0">
      <selection activeCell="O28" sqref="O28"/>
    </sheetView>
  </sheetViews>
  <sheetFormatPr defaultColWidth="8.7109375" defaultRowHeight="15" x14ac:dyDescent="0.25"/>
  <cols>
    <col min="1" max="9" width="1.7109375" style="61" customWidth="1"/>
    <col min="10" max="11" width="10.140625" style="61" customWidth="1"/>
    <col min="12" max="12" width="14.85546875" style="61" customWidth="1"/>
    <col min="13" max="13" width="10.5703125" style="61" customWidth="1"/>
    <col min="14" max="14" width="16.140625" style="61" customWidth="1"/>
    <col min="15" max="15" width="7.140625" style="61" customWidth="1"/>
    <col min="16" max="16" width="11.140625" style="66" customWidth="1"/>
    <col min="17" max="17" width="5.7109375" style="61" customWidth="1"/>
    <col min="18" max="18" width="7.28515625" style="61" customWidth="1"/>
    <col min="19" max="19" width="5.7109375" style="61" customWidth="1"/>
    <col min="20" max="21" width="7.85546875" style="61" customWidth="1"/>
    <col min="22" max="22" width="10.85546875" style="61" customWidth="1"/>
    <col min="23" max="23" width="13.42578125" style="61" customWidth="1"/>
    <col min="24" max="24" width="10.42578125" style="61" customWidth="1"/>
    <col min="25" max="25" width="13.42578125" style="61" customWidth="1"/>
    <col min="26" max="26" width="16.85546875" style="61" customWidth="1"/>
    <col min="27" max="28" width="5.7109375" style="61" customWidth="1"/>
    <col min="29" max="29" width="8.7109375" style="61"/>
  </cols>
  <sheetData>
    <row r="1" spans="1:39" ht="23.25" customHeight="1" x14ac:dyDescent="0.25">
      <c r="A1" s="245" t="s">
        <v>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53"/>
      <c r="V1" s="92"/>
      <c r="W1" s="92"/>
      <c r="X1" s="92"/>
      <c r="Y1" s="92"/>
      <c r="Z1" s="92"/>
      <c r="AA1" s="92"/>
      <c r="AB1" s="92"/>
    </row>
    <row r="2" spans="1:39" ht="56.25" customHeight="1" x14ac:dyDescent="0.25">
      <c r="A2" s="259" t="s">
        <v>1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91"/>
      <c r="V2" s="93"/>
      <c r="W2" s="93"/>
      <c r="X2" s="93"/>
      <c r="Y2" s="93"/>
      <c r="Z2" s="93"/>
      <c r="AA2" s="93"/>
      <c r="AB2" s="93"/>
    </row>
    <row r="3" spans="1:39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3"/>
      <c r="Y3" s="63"/>
      <c r="Z3" s="63"/>
      <c r="AA3" s="63"/>
      <c r="AB3" s="63"/>
    </row>
    <row r="4" spans="1:39" ht="30" customHeight="1" x14ac:dyDescent="0.25">
      <c r="A4" s="296" t="s">
        <v>2</v>
      </c>
      <c r="B4" s="296"/>
      <c r="C4" s="296"/>
      <c r="D4" s="296"/>
      <c r="E4" s="296"/>
      <c r="F4" s="296"/>
      <c r="G4" s="296"/>
      <c r="H4" s="296"/>
      <c r="I4" s="296"/>
      <c r="J4" s="296"/>
      <c r="K4" s="297"/>
      <c r="L4" s="297"/>
      <c r="M4" s="297"/>
      <c r="N4" s="282" t="s">
        <v>3</v>
      </c>
      <c r="O4" s="283"/>
      <c r="P4" s="300"/>
      <c r="Q4" s="300"/>
      <c r="R4" s="300"/>
      <c r="S4" s="300"/>
      <c r="T4" s="300"/>
      <c r="U4" s="46"/>
      <c r="V4" s="87"/>
      <c r="W4" s="88"/>
      <c r="X4" s="89"/>
      <c r="Y4" s="90"/>
      <c r="Z4" s="90"/>
      <c r="AA4" s="90"/>
      <c r="AB4" s="90"/>
    </row>
    <row r="5" spans="1:39" ht="15" customHeight="1" x14ac:dyDescent="0.25">
      <c r="A5" s="208"/>
      <c r="B5" s="209"/>
      <c r="C5" s="209"/>
      <c r="D5" s="209"/>
      <c r="E5" s="209"/>
      <c r="F5" s="209"/>
      <c r="G5" s="209"/>
      <c r="H5" s="209"/>
      <c r="I5" s="209"/>
      <c r="J5" s="209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1"/>
    </row>
    <row r="6" spans="1:39" ht="30" customHeight="1" x14ac:dyDescent="0.25">
      <c r="A6" s="301" t="s">
        <v>42</v>
      </c>
      <c r="B6" s="302"/>
      <c r="C6" s="302"/>
      <c r="D6" s="302"/>
      <c r="E6" s="302"/>
      <c r="F6" s="302"/>
      <c r="G6" s="302"/>
      <c r="H6" s="302"/>
      <c r="I6" s="302"/>
      <c r="J6" s="302"/>
      <c r="K6" s="303">
        <v>2025</v>
      </c>
      <c r="L6" s="303"/>
      <c r="M6" s="303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</row>
    <row r="7" spans="1:39" ht="15" customHeight="1" x14ac:dyDescent="0.25">
      <c r="A7" s="59"/>
      <c r="B7" s="60"/>
      <c r="C7" s="60"/>
      <c r="D7" s="60"/>
      <c r="E7" s="60"/>
      <c r="F7" s="60"/>
      <c r="G7" s="60"/>
      <c r="H7" s="60"/>
      <c r="I7" s="60"/>
      <c r="J7" s="60"/>
      <c r="K7" s="95"/>
      <c r="L7" s="95"/>
      <c r="M7" s="95"/>
      <c r="N7" s="95"/>
      <c r="O7" s="95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4"/>
    </row>
    <row r="8" spans="1:39" ht="30" customHeight="1" x14ac:dyDescent="0.25">
      <c r="A8" s="339" t="s">
        <v>43</v>
      </c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1" t="s">
        <v>44</v>
      </c>
      <c r="Q8" s="341"/>
      <c r="R8" s="341"/>
      <c r="S8" s="341"/>
      <c r="T8" s="341"/>
      <c r="U8" s="124"/>
      <c r="V8" s="94"/>
      <c r="W8" s="94"/>
      <c r="X8" s="94"/>
      <c r="Y8" s="94"/>
      <c r="Z8" s="94"/>
      <c r="AA8" s="94"/>
      <c r="AB8" s="94"/>
      <c r="AE8" s="64" t="s">
        <v>45</v>
      </c>
      <c r="AF8" s="64" t="s">
        <v>46</v>
      </c>
      <c r="AG8" s="64"/>
    </row>
    <row r="9" spans="1:39" ht="30" customHeight="1" x14ac:dyDescent="0.25">
      <c r="A9" s="342" t="s">
        <v>47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125"/>
      <c r="V9" s="97"/>
      <c r="W9" s="97"/>
      <c r="X9" s="97"/>
      <c r="Y9" s="97"/>
      <c r="Z9" s="97"/>
      <c r="AA9" s="97"/>
      <c r="AB9" s="97"/>
      <c r="AF9" s="61" t="s">
        <v>48</v>
      </c>
    </row>
    <row r="10" spans="1:39" x14ac:dyDescent="0.25">
      <c r="A10" s="337"/>
      <c r="B10" s="338"/>
      <c r="C10" s="338"/>
      <c r="D10" s="338"/>
      <c r="E10" s="338"/>
      <c r="F10" s="338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2"/>
      <c r="X10" s="63"/>
      <c r="Y10" s="63"/>
      <c r="Z10" s="63"/>
      <c r="AA10" s="63"/>
      <c r="AB10" s="63"/>
    </row>
    <row r="11" spans="1:39" ht="44.25" customHeight="1" x14ac:dyDescent="0.25">
      <c r="A11" s="293" t="s">
        <v>49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5"/>
      <c r="W11" s="57"/>
      <c r="X11" s="343" t="s">
        <v>14</v>
      </c>
      <c r="Y11" s="344"/>
      <c r="Z11" s="344"/>
      <c r="AA11" s="344"/>
      <c r="AB11" s="345"/>
    </row>
    <row r="12" spans="1:39" s="63" customFormat="1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0"/>
      <c r="N12" s="50"/>
      <c r="O12" s="44"/>
      <c r="P12" s="44"/>
      <c r="Q12" s="44"/>
      <c r="R12" s="45"/>
      <c r="S12" s="45"/>
      <c r="T12" s="45"/>
      <c r="U12" s="45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</row>
    <row r="13" spans="1:39" ht="29.25" customHeight="1" x14ac:dyDescent="0.25">
      <c r="A13" s="346"/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8"/>
      <c r="M13" s="349"/>
      <c r="N13" s="350"/>
      <c r="O13" s="351"/>
      <c r="P13" s="98"/>
      <c r="Q13" s="352"/>
      <c r="R13" s="353"/>
      <c r="S13" s="321" t="s">
        <v>16</v>
      </c>
      <c r="T13" s="321"/>
      <c r="U13" s="282"/>
      <c r="V13" s="282"/>
      <c r="W13" s="99"/>
      <c r="X13" s="354"/>
      <c r="Y13" s="354"/>
      <c r="Z13" s="354"/>
      <c r="AA13" s="354"/>
      <c r="AB13" s="354"/>
    </row>
    <row r="14" spans="1:39" ht="15" customHeight="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  <c r="N14" s="52"/>
      <c r="O14" s="48"/>
      <c r="P14" s="47"/>
      <c r="Q14" s="47"/>
      <c r="R14" s="47"/>
      <c r="S14" s="47"/>
      <c r="T14" s="47"/>
      <c r="U14" s="47"/>
      <c r="V14" s="47"/>
      <c r="W14" s="46"/>
      <c r="X14" s="46"/>
      <c r="Y14" s="46"/>
      <c r="Z14" s="46"/>
      <c r="AA14" s="46"/>
      <c r="AB14" s="46"/>
    </row>
    <row r="15" spans="1:39" ht="29.25" customHeight="1" x14ac:dyDescent="0.25">
      <c r="A15" s="318" t="s">
        <v>50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9">
        <f>X60</f>
        <v>563.53</v>
      </c>
      <c r="N15" s="320"/>
      <c r="O15" s="320"/>
      <c r="P15" s="321" t="s">
        <v>51</v>
      </c>
      <c r="Q15" s="321"/>
      <c r="R15" s="321"/>
      <c r="S15" s="321"/>
      <c r="T15" s="321"/>
      <c r="U15" s="321"/>
      <c r="V15" s="321"/>
      <c r="W15" s="58"/>
      <c r="X15" s="322" t="str">
        <f>IF(M15="","",IF(M15&lt;=9,"mikropodnik",IF(M15&lt;=49,"malý podnik",IF(M15&lt;=249,"střední podnik","velký podnik"))))</f>
        <v>velký podnik</v>
      </c>
      <c r="Y15" s="323"/>
      <c r="Z15" s="323"/>
      <c r="AA15" s="323"/>
      <c r="AB15" s="324"/>
    </row>
    <row r="16" spans="1:39" ht="15.75" customHeight="1" x14ac:dyDescent="0.25">
      <c r="A16" s="325"/>
      <c r="B16" s="325"/>
      <c r="C16" s="325"/>
      <c r="D16" s="325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5"/>
      <c r="Q16" s="326"/>
      <c r="R16" s="326"/>
      <c r="S16" s="326"/>
      <c r="T16" s="326"/>
      <c r="U16" s="326"/>
      <c r="V16" s="326"/>
      <c r="W16" s="67"/>
      <c r="X16" s="63"/>
      <c r="Y16" s="63"/>
      <c r="Z16" s="63"/>
      <c r="AA16" s="63"/>
      <c r="AB16" s="63"/>
    </row>
    <row r="17" spans="1:36" ht="30" customHeight="1" x14ac:dyDescent="0.25">
      <c r="A17" s="280" t="s">
        <v>15</v>
      </c>
      <c r="B17" s="280"/>
      <c r="C17" s="280"/>
      <c r="D17" s="280"/>
      <c r="E17" s="280"/>
      <c r="F17" s="280"/>
      <c r="G17" s="280"/>
      <c r="H17" s="280"/>
      <c r="I17" s="280"/>
      <c r="J17" s="280"/>
      <c r="K17" s="281"/>
      <c r="L17" s="281"/>
      <c r="M17" s="281"/>
      <c r="N17" s="282" t="s">
        <v>52</v>
      </c>
      <c r="O17" s="283"/>
      <c r="P17" s="290"/>
      <c r="Q17" s="290"/>
      <c r="R17" s="290"/>
      <c r="S17" s="290"/>
      <c r="T17" s="290"/>
      <c r="U17" s="126"/>
      <c r="V17" s="67"/>
      <c r="W17" s="67"/>
      <c r="X17" s="63"/>
      <c r="Y17" s="63"/>
      <c r="Z17" s="63"/>
      <c r="AA17" s="63"/>
      <c r="AB17" s="63"/>
    </row>
    <row r="18" spans="1:36" ht="15.75" customHeight="1" x14ac:dyDescent="0.2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3"/>
      <c r="Y18" s="63"/>
      <c r="Z18" s="63"/>
      <c r="AA18" s="63"/>
      <c r="AB18" s="63"/>
    </row>
    <row r="19" spans="1:36" ht="15.75" customHeight="1" x14ac:dyDescent="0.2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3"/>
      <c r="Y19" s="63"/>
      <c r="Z19" s="63"/>
      <c r="AA19" s="63"/>
      <c r="AB19" s="63"/>
    </row>
    <row r="20" spans="1:36" ht="54" customHeight="1" x14ac:dyDescent="0.25">
      <c r="A20" s="212" t="s">
        <v>53</v>
      </c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329"/>
      <c r="AF20" s="355" t="s">
        <v>54</v>
      </c>
      <c r="AG20" s="356"/>
      <c r="AH20" s="356"/>
      <c r="AI20" s="356"/>
      <c r="AJ20" s="357"/>
    </row>
    <row r="21" spans="1:36" ht="16.5" customHeight="1" x14ac:dyDescent="0.25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1"/>
      <c r="AF21" s="54"/>
      <c r="AG21" s="55"/>
      <c r="AH21" s="55"/>
      <c r="AI21" s="55"/>
      <c r="AJ21" s="56"/>
    </row>
    <row r="22" spans="1:36" ht="30" customHeight="1" x14ac:dyDescent="0.25">
      <c r="A22" s="359" t="s">
        <v>55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60">
        <f>X60</f>
        <v>563.53</v>
      </c>
      <c r="L22" s="361"/>
      <c r="M22" s="77"/>
      <c r="N22" s="77"/>
      <c r="O22" s="77"/>
      <c r="P22" s="77"/>
      <c r="Q22" s="77"/>
      <c r="R22" s="77"/>
      <c r="S22" s="77"/>
      <c r="T22" s="77"/>
      <c r="U22" s="77"/>
      <c r="V22" s="328"/>
      <c r="W22" s="328"/>
      <c r="X22" s="328"/>
      <c r="Y22" s="77"/>
      <c r="Z22" s="102"/>
      <c r="AF22" s="54"/>
      <c r="AG22" s="55"/>
      <c r="AH22" s="55"/>
      <c r="AI22" s="55"/>
      <c r="AJ22" s="56"/>
    </row>
    <row r="23" spans="1:36" ht="30" customHeight="1" x14ac:dyDescent="0.25">
      <c r="A23" s="359" t="s">
        <v>56</v>
      </c>
      <c r="B23" s="359"/>
      <c r="C23" s="359"/>
      <c r="D23" s="359"/>
      <c r="E23" s="359"/>
      <c r="F23" s="359"/>
      <c r="G23" s="359"/>
      <c r="H23" s="359"/>
      <c r="I23" s="359"/>
      <c r="J23" s="359"/>
      <c r="K23" s="362"/>
      <c r="L23" s="363"/>
      <c r="M23" s="69"/>
      <c r="N23" s="69"/>
      <c r="O23" s="69"/>
      <c r="P23" s="69"/>
      <c r="Q23" s="69"/>
      <c r="R23" s="69"/>
      <c r="S23" s="69"/>
      <c r="T23" s="69"/>
      <c r="U23" s="69"/>
      <c r="V23" s="358"/>
      <c r="W23" s="358"/>
      <c r="X23" s="358"/>
      <c r="Y23" s="69"/>
      <c r="Z23" s="70"/>
      <c r="AF23" s="54"/>
      <c r="AG23" s="55"/>
      <c r="AH23" s="55"/>
      <c r="AI23" s="55"/>
      <c r="AJ23" s="56"/>
    </row>
    <row r="24" spans="1:36" ht="27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327"/>
      <c r="W24" s="327"/>
      <c r="X24" s="327"/>
      <c r="Y24" s="63"/>
      <c r="Z24" s="63"/>
      <c r="AF24" s="54"/>
      <c r="AG24" s="55"/>
      <c r="AH24" s="55"/>
      <c r="AI24" s="55"/>
      <c r="AJ24" s="56"/>
    </row>
    <row r="25" spans="1:36" ht="35.450000000000003" customHeight="1" x14ac:dyDescent="0.25">
      <c r="A25" s="284" t="s">
        <v>22</v>
      </c>
      <c r="B25" s="285"/>
      <c r="C25" s="285"/>
      <c r="D25" s="285"/>
      <c r="E25" s="285"/>
      <c r="F25" s="285"/>
      <c r="G25" s="285"/>
      <c r="H25" s="285"/>
      <c r="I25" s="285"/>
      <c r="J25" s="285"/>
      <c r="K25" s="285"/>
      <c r="L25" s="285" t="s">
        <v>23</v>
      </c>
      <c r="M25" s="285" t="s">
        <v>24</v>
      </c>
      <c r="N25" s="288" t="s">
        <v>25</v>
      </c>
      <c r="O25" s="277" t="str">
        <f>"Doplňte údaje za rok " &amp; K6 &amp; " 
(poslední uzavřené období)"</f>
        <v>Doplňte údaje za rok 2025 
(poslední uzavřené období)</v>
      </c>
      <c r="P25" s="278"/>
      <c r="Q25" s="278"/>
      <c r="R25" s="278"/>
      <c r="S25" s="278"/>
      <c r="T25" s="279"/>
      <c r="U25" s="127"/>
      <c r="V25" s="298" t="s">
        <v>57</v>
      </c>
      <c r="W25" s="299"/>
      <c r="X25" s="299"/>
      <c r="Y25" s="299"/>
      <c r="Z25" s="299"/>
      <c r="AF25" s="54"/>
      <c r="AG25" s="55"/>
      <c r="AH25" s="55"/>
      <c r="AI25" s="55"/>
      <c r="AJ25" s="56"/>
    </row>
    <row r="26" spans="1:36" ht="30" customHeight="1" x14ac:dyDescent="0.25">
      <c r="A26" s="286"/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9"/>
      <c r="O26" s="120" t="s">
        <v>58</v>
      </c>
      <c r="P26" s="71" t="s">
        <v>26</v>
      </c>
      <c r="Q26" s="291" t="s">
        <v>27</v>
      </c>
      <c r="R26" s="291"/>
      <c r="S26" s="291" t="s">
        <v>28</v>
      </c>
      <c r="T26" s="292"/>
      <c r="U26" s="72"/>
      <c r="V26" s="75" t="s">
        <v>30</v>
      </c>
      <c r="W26" s="76" t="s">
        <v>31</v>
      </c>
      <c r="X26" s="73" t="s">
        <v>26</v>
      </c>
      <c r="Y26" s="74" t="s">
        <v>27</v>
      </c>
      <c r="Z26" s="75" t="s">
        <v>28</v>
      </c>
      <c r="AF26" s="43" t="s">
        <v>26</v>
      </c>
      <c r="AG26" s="330" t="s">
        <v>27</v>
      </c>
      <c r="AH26" s="331"/>
      <c r="AI26" s="330" t="s">
        <v>28</v>
      </c>
      <c r="AJ26" s="332"/>
    </row>
    <row r="27" spans="1:36" ht="15" customHeight="1" x14ac:dyDescent="0.25">
      <c r="A27" s="333" t="s">
        <v>59</v>
      </c>
      <c r="B27" s="334"/>
      <c r="C27" s="334"/>
      <c r="D27" s="334"/>
      <c r="E27" s="334"/>
      <c r="F27" s="334"/>
      <c r="G27" s="334"/>
      <c r="H27" s="334"/>
      <c r="I27" s="334"/>
      <c r="J27" s="334"/>
      <c r="K27" s="334"/>
      <c r="L27" s="103" t="s">
        <v>32</v>
      </c>
      <c r="M27" s="104" t="s">
        <v>60</v>
      </c>
      <c r="N27" s="107" t="s">
        <v>61</v>
      </c>
      <c r="O27" s="121">
        <v>0.3</v>
      </c>
      <c r="P27" s="117">
        <v>33</v>
      </c>
      <c r="Q27" s="335">
        <v>3400</v>
      </c>
      <c r="R27" s="335"/>
      <c r="S27" s="335">
        <v>76777</v>
      </c>
      <c r="T27" s="336"/>
      <c r="U27" s="121">
        <v>0.2</v>
      </c>
      <c r="V27" s="112" t="str">
        <f t="shared" ref="V27:V59" si="0">IF(AND(O27&gt;=25%,O27&lt;=50%),"Partnerský",IF(O27&gt;50%,"Propojený",""))</f>
        <v>Partnerský</v>
      </c>
      <c r="W27" s="113" t="str">
        <f t="shared" ref="W27:W59" si="1">IF(V27="Partnerský","Přepočítá se",IF(V27="Propojený","Nepřepočítá se",""))</f>
        <v>Přepočítá se</v>
      </c>
      <c r="X27" s="80">
        <f t="shared" ref="X27:X59" si="2">IF(V27="Partnerský",O27*P27,IF(V27="Propojený",P27,""))</f>
        <v>9.9</v>
      </c>
      <c r="Y27" s="81">
        <f t="shared" ref="Y27:Y59" si="3">IF(V27="Partnerský",O27*Q27,IF(V27="Propojený",Q27,""))</f>
        <v>1020</v>
      </c>
      <c r="Z27" s="82">
        <f t="shared" ref="Z27:Z59" si="4">IF(V27="Partnerský",O27*S27,IF(V27="Propojený",S27,""))</f>
        <v>23033.1</v>
      </c>
      <c r="AF27" s="65">
        <f t="shared" ref="AF27:AF59" si="5">O27*P27</f>
        <v>9.9</v>
      </c>
      <c r="AG27" s="308">
        <f t="shared" ref="AG27:AG59" si="6">O27*Q27</f>
        <v>1020</v>
      </c>
      <c r="AH27" s="308"/>
      <c r="AI27" s="308">
        <f t="shared" ref="AI27:AI59" si="7">O27*S27</f>
        <v>23033.1</v>
      </c>
      <c r="AJ27" s="308"/>
    </row>
    <row r="28" spans="1:36" ht="15" customHeight="1" x14ac:dyDescent="0.25">
      <c r="A28" s="108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105" t="s">
        <v>32</v>
      </c>
      <c r="M28" s="106" t="s">
        <v>62</v>
      </c>
      <c r="N28" s="107" t="s">
        <v>33</v>
      </c>
      <c r="O28" s="122">
        <v>0.25</v>
      </c>
      <c r="P28" s="118">
        <v>33</v>
      </c>
      <c r="Q28" s="306">
        <v>3401</v>
      </c>
      <c r="R28" s="306"/>
      <c r="S28" s="306">
        <v>76778</v>
      </c>
      <c r="T28" s="307"/>
      <c r="U28" s="122"/>
      <c r="V28" s="112" t="str">
        <f t="shared" si="0"/>
        <v>Partnerský</v>
      </c>
      <c r="W28" s="113" t="str">
        <f t="shared" si="1"/>
        <v>Přepočítá se</v>
      </c>
      <c r="X28" s="83">
        <f t="shared" si="2"/>
        <v>8.25</v>
      </c>
      <c r="Y28" s="81">
        <f t="shared" si="3"/>
        <v>850.25</v>
      </c>
      <c r="Z28" s="82">
        <f t="shared" si="4"/>
        <v>19194.5</v>
      </c>
      <c r="AF28" s="65">
        <f t="shared" si="5"/>
        <v>8.25</v>
      </c>
      <c r="AG28" s="308">
        <f t="shared" si="6"/>
        <v>850.25</v>
      </c>
      <c r="AH28" s="308"/>
      <c r="AI28" s="308">
        <f t="shared" si="7"/>
        <v>19194.5</v>
      </c>
      <c r="AJ28" s="308"/>
    </row>
    <row r="29" spans="1:36" ht="15" customHeight="1" x14ac:dyDescent="0.25">
      <c r="A29" s="108"/>
      <c r="B29" s="313" t="s">
        <v>63</v>
      </c>
      <c r="C29" s="313"/>
      <c r="D29" s="313"/>
      <c r="E29" s="313"/>
      <c r="F29" s="313"/>
      <c r="G29" s="313"/>
      <c r="H29" s="313"/>
      <c r="I29" s="313"/>
      <c r="J29" s="313"/>
      <c r="K29" s="313"/>
      <c r="L29" s="105" t="s">
        <v>32</v>
      </c>
      <c r="M29" s="106" t="s">
        <v>64</v>
      </c>
      <c r="N29" s="107" t="s">
        <v>33</v>
      </c>
      <c r="O29" s="122"/>
      <c r="P29" s="118">
        <v>33</v>
      </c>
      <c r="Q29" s="306">
        <v>3402</v>
      </c>
      <c r="R29" s="306"/>
      <c r="S29" s="306">
        <v>76779</v>
      </c>
      <c r="T29" s="307"/>
      <c r="U29" s="122"/>
      <c r="V29" s="112" t="str">
        <f t="shared" si="0"/>
        <v/>
      </c>
      <c r="W29" s="113" t="str">
        <f t="shared" si="1"/>
        <v/>
      </c>
      <c r="X29" s="83" t="str">
        <f t="shared" si="2"/>
        <v/>
      </c>
      <c r="Y29" s="81" t="str">
        <f t="shared" si="3"/>
        <v/>
      </c>
      <c r="Z29" s="82" t="str">
        <f t="shared" si="4"/>
        <v/>
      </c>
      <c r="AF29" s="65">
        <f t="shared" si="5"/>
        <v>0</v>
      </c>
      <c r="AG29" s="308">
        <f t="shared" si="6"/>
        <v>0</v>
      </c>
      <c r="AH29" s="308"/>
      <c r="AI29" s="308">
        <f t="shared" si="7"/>
        <v>0</v>
      </c>
      <c r="AJ29" s="308"/>
    </row>
    <row r="30" spans="1:36" ht="15" customHeight="1" x14ac:dyDescent="0.25">
      <c r="A30" s="108"/>
      <c r="B30" s="313" t="s">
        <v>65</v>
      </c>
      <c r="C30" s="313"/>
      <c r="D30" s="313"/>
      <c r="E30" s="313"/>
      <c r="F30" s="313"/>
      <c r="G30" s="313"/>
      <c r="H30" s="313"/>
      <c r="I30" s="313"/>
      <c r="J30" s="313"/>
      <c r="K30" s="313"/>
      <c r="L30" s="105" t="s">
        <v>32</v>
      </c>
      <c r="M30" s="106" t="s">
        <v>66</v>
      </c>
      <c r="N30" s="107" t="s">
        <v>33</v>
      </c>
      <c r="O30" s="122"/>
      <c r="P30" s="118">
        <v>33</v>
      </c>
      <c r="Q30" s="306">
        <v>3403</v>
      </c>
      <c r="R30" s="306"/>
      <c r="S30" s="306">
        <v>76780</v>
      </c>
      <c r="T30" s="307"/>
      <c r="U30" s="122"/>
      <c r="V30" s="112" t="str">
        <f t="shared" si="0"/>
        <v/>
      </c>
      <c r="W30" s="113" t="str">
        <f t="shared" si="1"/>
        <v/>
      </c>
      <c r="X30" s="83" t="str">
        <f t="shared" si="2"/>
        <v/>
      </c>
      <c r="Y30" s="81" t="str">
        <f t="shared" si="3"/>
        <v/>
      </c>
      <c r="Z30" s="82" t="str">
        <f t="shared" si="4"/>
        <v/>
      </c>
      <c r="AF30" s="65">
        <f t="shared" si="5"/>
        <v>0</v>
      </c>
      <c r="AG30" s="308">
        <f t="shared" si="6"/>
        <v>0</v>
      </c>
      <c r="AH30" s="308"/>
      <c r="AI30" s="308">
        <f t="shared" si="7"/>
        <v>0</v>
      </c>
      <c r="AJ30" s="308"/>
    </row>
    <row r="31" spans="1:36" ht="15" customHeight="1" x14ac:dyDescent="0.25">
      <c r="A31" s="108"/>
      <c r="B31" s="313" t="s">
        <v>67</v>
      </c>
      <c r="C31" s="313"/>
      <c r="D31" s="313"/>
      <c r="E31" s="313"/>
      <c r="F31" s="313"/>
      <c r="G31" s="313"/>
      <c r="H31" s="313"/>
      <c r="I31" s="313"/>
      <c r="J31" s="313"/>
      <c r="K31" s="313"/>
      <c r="L31" s="105" t="s">
        <v>32</v>
      </c>
      <c r="M31" s="106" t="s">
        <v>68</v>
      </c>
      <c r="N31" s="107" t="s">
        <v>33</v>
      </c>
      <c r="O31" s="122"/>
      <c r="P31" s="118">
        <v>33</v>
      </c>
      <c r="Q31" s="306">
        <v>3404</v>
      </c>
      <c r="R31" s="306"/>
      <c r="S31" s="306">
        <v>76781</v>
      </c>
      <c r="T31" s="307"/>
      <c r="U31" s="122"/>
      <c r="V31" s="112" t="str">
        <f t="shared" si="0"/>
        <v/>
      </c>
      <c r="W31" s="113" t="str">
        <f t="shared" si="1"/>
        <v/>
      </c>
      <c r="X31" s="83" t="str">
        <f t="shared" si="2"/>
        <v/>
      </c>
      <c r="Y31" s="81" t="str">
        <f t="shared" si="3"/>
        <v/>
      </c>
      <c r="Z31" s="82" t="str">
        <f t="shared" si="4"/>
        <v/>
      </c>
      <c r="AF31" s="65">
        <f t="shared" si="5"/>
        <v>0</v>
      </c>
      <c r="AG31" s="308">
        <f t="shared" si="6"/>
        <v>0</v>
      </c>
      <c r="AH31" s="308"/>
      <c r="AI31" s="308">
        <f t="shared" si="7"/>
        <v>0</v>
      </c>
      <c r="AJ31" s="308"/>
    </row>
    <row r="32" spans="1:36" ht="15" customHeight="1" x14ac:dyDescent="0.25">
      <c r="A32" s="314"/>
      <c r="B32" s="315"/>
      <c r="C32" s="313" t="s">
        <v>69</v>
      </c>
      <c r="D32" s="313"/>
      <c r="E32" s="313"/>
      <c r="F32" s="313"/>
      <c r="G32" s="313"/>
      <c r="H32" s="313"/>
      <c r="I32" s="313"/>
      <c r="J32" s="313"/>
      <c r="K32" s="313"/>
      <c r="L32" s="105" t="s">
        <v>32</v>
      </c>
      <c r="M32" s="106" t="s">
        <v>70</v>
      </c>
      <c r="N32" s="107" t="s">
        <v>33</v>
      </c>
      <c r="O32" s="122"/>
      <c r="P32" s="118">
        <v>33</v>
      </c>
      <c r="Q32" s="306">
        <v>3405</v>
      </c>
      <c r="R32" s="306"/>
      <c r="S32" s="306">
        <v>76782</v>
      </c>
      <c r="T32" s="307"/>
      <c r="U32" s="122"/>
      <c r="V32" s="112" t="str">
        <f t="shared" si="0"/>
        <v/>
      </c>
      <c r="W32" s="113" t="str">
        <f t="shared" si="1"/>
        <v/>
      </c>
      <c r="X32" s="83" t="str">
        <f t="shared" si="2"/>
        <v/>
      </c>
      <c r="Y32" s="81" t="str">
        <f t="shared" si="3"/>
        <v/>
      </c>
      <c r="Z32" s="82" t="str">
        <f t="shared" si="4"/>
        <v/>
      </c>
      <c r="AF32" s="65">
        <f t="shared" si="5"/>
        <v>0</v>
      </c>
      <c r="AG32" s="308">
        <f t="shared" si="6"/>
        <v>0</v>
      </c>
      <c r="AH32" s="308"/>
      <c r="AI32" s="308">
        <f t="shared" si="7"/>
        <v>0</v>
      </c>
      <c r="AJ32" s="308"/>
    </row>
    <row r="33" spans="1:36" ht="15" customHeight="1" x14ac:dyDescent="0.25">
      <c r="A33" s="316" t="s">
        <v>71</v>
      </c>
      <c r="B33" s="317"/>
      <c r="C33" s="317"/>
      <c r="D33" s="317"/>
      <c r="E33" s="317"/>
      <c r="F33" s="317"/>
      <c r="G33" s="317"/>
      <c r="H33" s="317"/>
      <c r="I33" s="317"/>
      <c r="J33" s="317"/>
      <c r="K33" s="317"/>
      <c r="L33" s="105" t="s">
        <v>32</v>
      </c>
      <c r="M33" s="106" t="s">
        <v>72</v>
      </c>
      <c r="N33" s="107" t="s">
        <v>33</v>
      </c>
      <c r="O33" s="122"/>
      <c r="P33" s="118">
        <v>33</v>
      </c>
      <c r="Q33" s="306">
        <v>3406</v>
      </c>
      <c r="R33" s="306"/>
      <c r="S33" s="306">
        <v>76783</v>
      </c>
      <c r="T33" s="307"/>
      <c r="U33" s="122"/>
      <c r="V33" s="112" t="str">
        <f t="shared" si="0"/>
        <v/>
      </c>
      <c r="W33" s="113" t="str">
        <f t="shared" si="1"/>
        <v/>
      </c>
      <c r="X33" s="83" t="str">
        <f t="shared" si="2"/>
        <v/>
      </c>
      <c r="Y33" s="81" t="str">
        <f t="shared" si="3"/>
        <v/>
      </c>
      <c r="Z33" s="82" t="str">
        <f t="shared" si="4"/>
        <v/>
      </c>
      <c r="AF33" s="65">
        <f t="shared" si="5"/>
        <v>0</v>
      </c>
      <c r="AG33" s="308">
        <f t="shared" si="6"/>
        <v>0</v>
      </c>
      <c r="AH33" s="308"/>
      <c r="AI33" s="308">
        <f t="shared" si="7"/>
        <v>0</v>
      </c>
      <c r="AJ33" s="308"/>
    </row>
    <row r="34" spans="1:36" ht="15" customHeight="1" x14ac:dyDescent="0.25">
      <c r="A34" s="108"/>
      <c r="B34" s="313" t="s">
        <v>73</v>
      </c>
      <c r="C34" s="313"/>
      <c r="D34" s="313"/>
      <c r="E34" s="313"/>
      <c r="F34" s="313"/>
      <c r="G34" s="313"/>
      <c r="H34" s="313"/>
      <c r="I34" s="313"/>
      <c r="J34" s="313"/>
      <c r="K34" s="313"/>
      <c r="L34" s="105" t="s">
        <v>32</v>
      </c>
      <c r="M34" s="106" t="s">
        <v>74</v>
      </c>
      <c r="N34" s="107" t="s">
        <v>33</v>
      </c>
      <c r="O34" s="122"/>
      <c r="P34" s="118">
        <v>33</v>
      </c>
      <c r="Q34" s="306">
        <v>3407</v>
      </c>
      <c r="R34" s="306"/>
      <c r="S34" s="306">
        <v>76784</v>
      </c>
      <c r="T34" s="307"/>
      <c r="U34" s="122"/>
      <c r="V34" s="112" t="str">
        <f t="shared" si="0"/>
        <v/>
      </c>
      <c r="W34" s="113" t="str">
        <f t="shared" si="1"/>
        <v/>
      </c>
      <c r="X34" s="83" t="str">
        <f t="shared" si="2"/>
        <v/>
      </c>
      <c r="Y34" s="81" t="str">
        <f t="shared" si="3"/>
        <v/>
      </c>
      <c r="Z34" s="82" t="str">
        <f t="shared" si="4"/>
        <v/>
      </c>
      <c r="AF34" s="65">
        <f t="shared" si="5"/>
        <v>0</v>
      </c>
      <c r="AG34" s="308">
        <f t="shared" si="6"/>
        <v>0</v>
      </c>
      <c r="AH34" s="308"/>
      <c r="AI34" s="308">
        <f t="shared" si="7"/>
        <v>0</v>
      </c>
      <c r="AJ34" s="308"/>
    </row>
    <row r="35" spans="1:36" ht="15" customHeight="1" x14ac:dyDescent="0.25">
      <c r="A35" s="108"/>
      <c r="B35" s="313" t="s">
        <v>75</v>
      </c>
      <c r="C35" s="313"/>
      <c r="D35" s="313"/>
      <c r="E35" s="313"/>
      <c r="F35" s="313"/>
      <c r="G35" s="313"/>
      <c r="H35" s="313"/>
      <c r="I35" s="313"/>
      <c r="J35" s="313"/>
      <c r="K35" s="313"/>
      <c r="L35" s="105" t="s">
        <v>32</v>
      </c>
      <c r="M35" s="106" t="s">
        <v>76</v>
      </c>
      <c r="N35" s="107" t="s">
        <v>61</v>
      </c>
      <c r="O35" s="122"/>
      <c r="P35" s="118">
        <v>33</v>
      </c>
      <c r="Q35" s="306">
        <v>3408</v>
      </c>
      <c r="R35" s="306"/>
      <c r="S35" s="306">
        <v>76785</v>
      </c>
      <c r="T35" s="307"/>
      <c r="U35" s="122"/>
      <c r="V35" s="112" t="str">
        <f t="shared" si="0"/>
        <v/>
      </c>
      <c r="W35" s="113" t="str">
        <f t="shared" si="1"/>
        <v/>
      </c>
      <c r="X35" s="83" t="str">
        <f t="shared" si="2"/>
        <v/>
      </c>
      <c r="Y35" s="81" t="str">
        <f t="shared" si="3"/>
        <v/>
      </c>
      <c r="Z35" s="82" t="str">
        <f t="shared" si="4"/>
        <v/>
      </c>
      <c r="AF35" s="65">
        <f t="shared" si="5"/>
        <v>0</v>
      </c>
      <c r="AG35" s="308">
        <f t="shared" si="6"/>
        <v>0</v>
      </c>
      <c r="AH35" s="308"/>
      <c r="AI35" s="308">
        <f t="shared" si="7"/>
        <v>0</v>
      </c>
      <c r="AJ35" s="308"/>
    </row>
    <row r="36" spans="1:36" ht="15" customHeight="1" x14ac:dyDescent="0.25">
      <c r="A36" s="314"/>
      <c r="B36" s="315"/>
      <c r="C36" s="313" t="s">
        <v>77</v>
      </c>
      <c r="D36" s="313"/>
      <c r="E36" s="313"/>
      <c r="F36" s="313"/>
      <c r="G36" s="313"/>
      <c r="H36" s="313"/>
      <c r="I36" s="313"/>
      <c r="J36" s="313"/>
      <c r="K36" s="313"/>
      <c r="L36" s="105" t="s">
        <v>32</v>
      </c>
      <c r="M36" s="106" t="s">
        <v>70</v>
      </c>
      <c r="N36" s="107" t="s">
        <v>78</v>
      </c>
      <c r="O36" s="122"/>
      <c r="P36" s="118">
        <v>33</v>
      </c>
      <c r="Q36" s="306">
        <v>3409</v>
      </c>
      <c r="R36" s="306"/>
      <c r="S36" s="306">
        <v>76786</v>
      </c>
      <c r="T36" s="307"/>
      <c r="U36" s="122"/>
      <c r="V36" s="112" t="str">
        <f t="shared" si="0"/>
        <v/>
      </c>
      <c r="W36" s="113" t="str">
        <f t="shared" si="1"/>
        <v/>
      </c>
      <c r="X36" s="83" t="str">
        <f t="shared" si="2"/>
        <v/>
      </c>
      <c r="Y36" s="81" t="str">
        <f t="shared" si="3"/>
        <v/>
      </c>
      <c r="Z36" s="82" t="str">
        <f t="shared" si="4"/>
        <v/>
      </c>
      <c r="AF36" s="65">
        <f t="shared" si="5"/>
        <v>0</v>
      </c>
      <c r="AG36" s="308">
        <f t="shared" si="6"/>
        <v>0</v>
      </c>
      <c r="AH36" s="308"/>
      <c r="AI36" s="308">
        <f t="shared" si="7"/>
        <v>0</v>
      </c>
      <c r="AJ36" s="308"/>
    </row>
    <row r="37" spans="1:36" ht="15" customHeight="1" x14ac:dyDescent="0.25">
      <c r="A37" s="304"/>
      <c r="B37" s="305"/>
      <c r="C37" s="305"/>
      <c r="D37" s="305"/>
      <c r="E37" s="305"/>
      <c r="F37" s="305"/>
      <c r="G37" s="305"/>
      <c r="H37" s="305"/>
      <c r="I37" s="305"/>
      <c r="J37" s="305"/>
      <c r="K37" s="305"/>
      <c r="L37" s="105" t="s">
        <v>32</v>
      </c>
      <c r="M37" s="106" t="s">
        <v>79</v>
      </c>
      <c r="N37" s="107" t="s">
        <v>33</v>
      </c>
      <c r="O37" s="122"/>
      <c r="P37" s="118">
        <v>34</v>
      </c>
      <c r="Q37" s="306">
        <v>3410</v>
      </c>
      <c r="R37" s="306"/>
      <c r="S37" s="306">
        <v>76787</v>
      </c>
      <c r="T37" s="307"/>
      <c r="U37" s="122"/>
      <c r="V37" s="112" t="str">
        <f t="shared" si="0"/>
        <v/>
      </c>
      <c r="W37" s="113" t="str">
        <f t="shared" si="1"/>
        <v/>
      </c>
      <c r="X37" s="83" t="str">
        <f t="shared" si="2"/>
        <v/>
      </c>
      <c r="Y37" s="81" t="str">
        <f t="shared" si="3"/>
        <v/>
      </c>
      <c r="Z37" s="82" t="str">
        <f t="shared" si="4"/>
        <v/>
      </c>
      <c r="AF37" s="65">
        <f t="shared" si="5"/>
        <v>0</v>
      </c>
      <c r="AG37" s="308">
        <f t="shared" si="6"/>
        <v>0</v>
      </c>
      <c r="AH37" s="308"/>
      <c r="AI37" s="308">
        <f t="shared" si="7"/>
        <v>0</v>
      </c>
      <c r="AJ37" s="308"/>
    </row>
    <row r="38" spans="1:36" ht="15" customHeight="1" x14ac:dyDescent="0.25">
      <c r="A38" s="304"/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105" t="s">
        <v>32</v>
      </c>
      <c r="M38" s="106" t="s">
        <v>80</v>
      </c>
      <c r="N38" s="107" t="s">
        <v>33</v>
      </c>
      <c r="O38" s="122"/>
      <c r="P38" s="118">
        <v>35</v>
      </c>
      <c r="Q38" s="306">
        <v>3411</v>
      </c>
      <c r="R38" s="306"/>
      <c r="S38" s="306">
        <v>76788</v>
      </c>
      <c r="T38" s="307"/>
      <c r="U38" s="122"/>
      <c r="V38" s="112" t="str">
        <f t="shared" si="0"/>
        <v/>
      </c>
      <c r="W38" s="113" t="str">
        <f t="shared" si="1"/>
        <v/>
      </c>
      <c r="X38" s="83" t="str">
        <f t="shared" si="2"/>
        <v/>
      </c>
      <c r="Y38" s="81" t="str">
        <f t="shared" si="3"/>
        <v/>
      </c>
      <c r="Z38" s="82" t="str">
        <f t="shared" si="4"/>
        <v/>
      </c>
      <c r="AF38" s="65">
        <f t="shared" si="5"/>
        <v>0</v>
      </c>
      <c r="AG38" s="308">
        <f t="shared" si="6"/>
        <v>0</v>
      </c>
      <c r="AH38" s="308"/>
      <c r="AI38" s="308">
        <f t="shared" si="7"/>
        <v>0</v>
      </c>
      <c r="AJ38" s="308"/>
    </row>
    <row r="39" spans="1:36" ht="15" customHeight="1" x14ac:dyDescent="0.25">
      <c r="A39" s="304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105" t="s">
        <v>32</v>
      </c>
      <c r="M39" s="106" t="s">
        <v>81</v>
      </c>
      <c r="N39" s="107" t="s">
        <v>33</v>
      </c>
      <c r="O39" s="122"/>
      <c r="P39" s="118">
        <v>36</v>
      </c>
      <c r="Q39" s="306">
        <v>3412</v>
      </c>
      <c r="R39" s="306"/>
      <c r="S39" s="306">
        <v>76789</v>
      </c>
      <c r="T39" s="307"/>
      <c r="U39" s="122"/>
      <c r="V39" s="112" t="str">
        <f t="shared" si="0"/>
        <v/>
      </c>
      <c r="W39" s="113" t="str">
        <f t="shared" si="1"/>
        <v/>
      </c>
      <c r="X39" s="83" t="str">
        <f t="shared" si="2"/>
        <v/>
      </c>
      <c r="Y39" s="81" t="str">
        <f t="shared" si="3"/>
        <v/>
      </c>
      <c r="Z39" s="82" t="str">
        <f t="shared" si="4"/>
        <v/>
      </c>
      <c r="AF39" s="65">
        <f t="shared" si="5"/>
        <v>0</v>
      </c>
      <c r="AG39" s="308">
        <f t="shared" si="6"/>
        <v>0</v>
      </c>
      <c r="AH39" s="308"/>
      <c r="AI39" s="308">
        <f t="shared" si="7"/>
        <v>0</v>
      </c>
      <c r="AJ39" s="308"/>
    </row>
    <row r="40" spans="1:36" ht="15" customHeight="1" x14ac:dyDescent="0.25">
      <c r="A40" s="304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105" t="s">
        <v>32</v>
      </c>
      <c r="M40" s="106" t="s">
        <v>82</v>
      </c>
      <c r="N40" s="107" t="s">
        <v>61</v>
      </c>
      <c r="O40" s="122"/>
      <c r="P40" s="118">
        <v>37</v>
      </c>
      <c r="Q40" s="306">
        <v>3413</v>
      </c>
      <c r="R40" s="306"/>
      <c r="S40" s="306">
        <v>76790</v>
      </c>
      <c r="T40" s="307"/>
      <c r="U40" s="122"/>
      <c r="V40" s="112" t="str">
        <f t="shared" si="0"/>
        <v/>
      </c>
      <c r="W40" s="113" t="str">
        <f t="shared" si="1"/>
        <v/>
      </c>
      <c r="X40" s="83" t="str">
        <f t="shared" si="2"/>
        <v/>
      </c>
      <c r="Y40" s="81" t="str">
        <f t="shared" si="3"/>
        <v/>
      </c>
      <c r="Z40" s="82" t="str">
        <f t="shared" si="4"/>
        <v/>
      </c>
      <c r="AF40" s="65">
        <f t="shared" si="5"/>
        <v>0</v>
      </c>
      <c r="AG40" s="308">
        <f t="shared" si="6"/>
        <v>0</v>
      </c>
      <c r="AH40" s="308"/>
      <c r="AI40" s="308">
        <f t="shared" si="7"/>
        <v>0</v>
      </c>
      <c r="AJ40" s="308"/>
    </row>
    <row r="41" spans="1:36" ht="15" customHeight="1" x14ac:dyDescent="0.25">
      <c r="A41" s="304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105" t="s">
        <v>32</v>
      </c>
      <c r="M41" s="106" t="s">
        <v>83</v>
      </c>
      <c r="N41" s="107" t="s">
        <v>33</v>
      </c>
      <c r="O41" s="122"/>
      <c r="P41" s="118">
        <v>38</v>
      </c>
      <c r="Q41" s="306">
        <v>3414</v>
      </c>
      <c r="R41" s="306"/>
      <c r="S41" s="306">
        <v>76791</v>
      </c>
      <c r="T41" s="307"/>
      <c r="U41" s="122"/>
      <c r="V41" s="112" t="str">
        <f t="shared" si="0"/>
        <v/>
      </c>
      <c r="W41" s="113" t="str">
        <f t="shared" si="1"/>
        <v/>
      </c>
      <c r="X41" s="83" t="str">
        <f t="shared" si="2"/>
        <v/>
      </c>
      <c r="Y41" s="81" t="str">
        <f t="shared" si="3"/>
        <v/>
      </c>
      <c r="Z41" s="82" t="str">
        <f t="shared" si="4"/>
        <v/>
      </c>
      <c r="AF41" s="65">
        <f t="shared" si="5"/>
        <v>0</v>
      </c>
      <c r="AG41" s="308">
        <f t="shared" si="6"/>
        <v>0</v>
      </c>
      <c r="AH41" s="308"/>
      <c r="AI41" s="308">
        <f t="shared" si="7"/>
        <v>0</v>
      </c>
      <c r="AJ41" s="308"/>
    </row>
    <row r="42" spans="1:36" ht="15" customHeight="1" x14ac:dyDescent="0.25">
      <c r="A42" s="304"/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105" t="s">
        <v>32</v>
      </c>
      <c r="M42" s="106" t="s">
        <v>84</v>
      </c>
      <c r="N42" s="107" t="s">
        <v>33</v>
      </c>
      <c r="O42" s="122"/>
      <c r="P42" s="118">
        <v>39</v>
      </c>
      <c r="Q42" s="306">
        <v>3415</v>
      </c>
      <c r="R42" s="306"/>
      <c r="S42" s="306">
        <v>76792</v>
      </c>
      <c r="T42" s="307"/>
      <c r="U42" s="122"/>
      <c r="V42" s="112" t="str">
        <f t="shared" si="0"/>
        <v/>
      </c>
      <c r="W42" s="113" t="str">
        <f t="shared" si="1"/>
        <v/>
      </c>
      <c r="X42" s="83" t="str">
        <f t="shared" si="2"/>
        <v/>
      </c>
      <c r="Y42" s="81" t="str">
        <f t="shared" si="3"/>
        <v/>
      </c>
      <c r="Z42" s="82" t="str">
        <f t="shared" si="4"/>
        <v/>
      </c>
      <c r="AF42" s="65">
        <f t="shared" si="5"/>
        <v>0</v>
      </c>
      <c r="AG42" s="308">
        <f t="shared" si="6"/>
        <v>0</v>
      </c>
      <c r="AH42" s="308"/>
      <c r="AI42" s="308">
        <f t="shared" si="7"/>
        <v>0</v>
      </c>
      <c r="AJ42" s="308"/>
    </row>
    <row r="43" spans="1:36" ht="15" customHeight="1" x14ac:dyDescent="0.25">
      <c r="A43" s="304"/>
      <c r="B43" s="305"/>
      <c r="C43" s="305"/>
      <c r="D43" s="305"/>
      <c r="E43" s="305"/>
      <c r="F43" s="305"/>
      <c r="G43" s="305"/>
      <c r="H43" s="305"/>
      <c r="I43" s="305"/>
      <c r="J43" s="305"/>
      <c r="K43" s="305"/>
      <c r="L43" s="105" t="s">
        <v>32</v>
      </c>
      <c r="M43" s="106" t="s">
        <v>85</v>
      </c>
      <c r="N43" s="107" t="s">
        <v>33</v>
      </c>
      <c r="O43" s="122"/>
      <c r="P43" s="118">
        <v>40</v>
      </c>
      <c r="Q43" s="306">
        <v>3416</v>
      </c>
      <c r="R43" s="306"/>
      <c r="S43" s="306">
        <v>76793</v>
      </c>
      <c r="T43" s="307"/>
      <c r="U43" s="122"/>
      <c r="V43" s="112" t="str">
        <f t="shared" si="0"/>
        <v/>
      </c>
      <c r="W43" s="113" t="str">
        <f t="shared" si="1"/>
        <v/>
      </c>
      <c r="X43" s="83" t="str">
        <f t="shared" si="2"/>
        <v/>
      </c>
      <c r="Y43" s="81" t="str">
        <f t="shared" si="3"/>
        <v/>
      </c>
      <c r="Z43" s="82" t="str">
        <f t="shared" si="4"/>
        <v/>
      </c>
      <c r="AF43" s="65">
        <f t="shared" si="5"/>
        <v>0</v>
      </c>
      <c r="AG43" s="308">
        <f t="shared" si="6"/>
        <v>0</v>
      </c>
      <c r="AH43" s="308"/>
      <c r="AI43" s="308">
        <f t="shared" si="7"/>
        <v>0</v>
      </c>
      <c r="AJ43" s="308"/>
    </row>
    <row r="44" spans="1:36" ht="15" customHeight="1" x14ac:dyDescent="0.25">
      <c r="A44" s="304"/>
      <c r="B44" s="305"/>
      <c r="C44" s="305"/>
      <c r="D44" s="305"/>
      <c r="E44" s="305"/>
      <c r="F44" s="305"/>
      <c r="G44" s="305"/>
      <c r="H44" s="305"/>
      <c r="I44" s="305"/>
      <c r="J44" s="305"/>
      <c r="K44" s="305"/>
      <c r="L44" s="105" t="s">
        <v>32</v>
      </c>
      <c r="M44" s="106" t="s">
        <v>86</v>
      </c>
      <c r="N44" s="107" t="s">
        <v>33</v>
      </c>
      <c r="O44" s="122"/>
      <c r="P44" s="118">
        <v>41</v>
      </c>
      <c r="Q44" s="306">
        <v>3417</v>
      </c>
      <c r="R44" s="306"/>
      <c r="S44" s="306">
        <v>76794</v>
      </c>
      <c r="T44" s="307"/>
      <c r="U44" s="122"/>
      <c r="V44" s="112" t="str">
        <f t="shared" si="0"/>
        <v/>
      </c>
      <c r="W44" s="113" t="str">
        <f t="shared" si="1"/>
        <v/>
      </c>
      <c r="X44" s="83" t="str">
        <f t="shared" si="2"/>
        <v/>
      </c>
      <c r="Y44" s="81" t="str">
        <f t="shared" si="3"/>
        <v/>
      </c>
      <c r="Z44" s="82" t="str">
        <f t="shared" si="4"/>
        <v/>
      </c>
      <c r="AF44" s="65">
        <f t="shared" si="5"/>
        <v>0</v>
      </c>
      <c r="AG44" s="308">
        <f t="shared" si="6"/>
        <v>0</v>
      </c>
      <c r="AH44" s="308"/>
      <c r="AI44" s="308">
        <f t="shared" si="7"/>
        <v>0</v>
      </c>
      <c r="AJ44" s="308"/>
    </row>
    <row r="45" spans="1:36" ht="15" customHeight="1" x14ac:dyDescent="0.25">
      <c r="A45" s="304"/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105" t="s">
        <v>32</v>
      </c>
      <c r="M45" s="106" t="s">
        <v>87</v>
      </c>
      <c r="N45" s="107" t="s">
        <v>33</v>
      </c>
      <c r="O45" s="122"/>
      <c r="P45" s="118">
        <v>42</v>
      </c>
      <c r="Q45" s="306">
        <v>3418</v>
      </c>
      <c r="R45" s="306"/>
      <c r="S45" s="306">
        <v>76795</v>
      </c>
      <c r="T45" s="307"/>
      <c r="U45" s="122"/>
      <c r="V45" s="112" t="str">
        <f t="shared" si="0"/>
        <v/>
      </c>
      <c r="W45" s="113" t="str">
        <f t="shared" si="1"/>
        <v/>
      </c>
      <c r="X45" s="83" t="str">
        <f t="shared" si="2"/>
        <v/>
      </c>
      <c r="Y45" s="81" t="str">
        <f t="shared" si="3"/>
        <v/>
      </c>
      <c r="Z45" s="82" t="str">
        <f t="shared" si="4"/>
        <v/>
      </c>
      <c r="AF45" s="65">
        <f t="shared" si="5"/>
        <v>0</v>
      </c>
      <c r="AG45" s="308">
        <f t="shared" si="6"/>
        <v>0</v>
      </c>
      <c r="AH45" s="308"/>
      <c r="AI45" s="308">
        <f t="shared" si="7"/>
        <v>0</v>
      </c>
      <c r="AJ45" s="308"/>
    </row>
    <row r="46" spans="1:36" ht="15" customHeight="1" x14ac:dyDescent="0.25">
      <c r="A46" s="304"/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105" t="s">
        <v>32</v>
      </c>
      <c r="M46" s="106" t="s">
        <v>88</v>
      </c>
      <c r="N46" s="107" t="s">
        <v>33</v>
      </c>
      <c r="O46" s="122"/>
      <c r="P46" s="118">
        <v>43</v>
      </c>
      <c r="Q46" s="306">
        <v>3419</v>
      </c>
      <c r="R46" s="306"/>
      <c r="S46" s="306">
        <v>76796</v>
      </c>
      <c r="T46" s="307"/>
      <c r="U46" s="122"/>
      <c r="V46" s="112" t="str">
        <f t="shared" si="0"/>
        <v/>
      </c>
      <c r="W46" s="113" t="str">
        <f t="shared" si="1"/>
        <v/>
      </c>
      <c r="X46" s="83" t="str">
        <f t="shared" si="2"/>
        <v/>
      </c>
      <c r="Y46" s="81" t="str">
        <f t="shared" si="3"/>
        <v/>
      </c>
      <c r="Z46" s="82" t="str">
        <f t="shared" si="4"/>
        <v/>
      </c>
      <c r="AF46" s="65">
        <f t="shared" si="5"/>
        <v>0</v>
      </c>
      <c r="AG46" s="308">
        <f t="shared" si="6"/>
        <v>0</v>
      </c>
      <c r="AH46" s="308"/>
      <c r="AI46" s="308">
        <f t="shared" si="7"/>
        <v>0</v>
      </c>
      <c r="AJ46" s="308"/>
    </row>
    <row r="47" spans="1:36" ht="15" customHeight="1" x14ac:dyDescent="0.25">
      <c r="A47" s="304"/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105" t="s">
        <v>32</v>
      </c>
      <c r="M47" s="106" t="s">
        <v>89</v>
      </c>
      <c r="N47" s="107" t="s">
        <v>61</v>
      </c>
      <c r="O47" s="122"/>
      <c r="P47" s="118">
        <v>44</v>
      </c>
      <c r="Q47" s="306">
        <v>3420</v>
      </c>
      <c r="R47" s="306"/>
      <c r="S47" s="306">
        <v>76797</v>
      </c>
      <c r="T47" s="307"/>
      <c r="U47" s="122"/>
      <c r="V47" s="112" t="str">
        <f t="shared" si="0"/>
        <v/>
      </c>
      <c r="W47" s="113" t="str">
        <f t="shared" si="1"/>
        <v/>
      </c>
      <c r="X47" s="83" t="str">
        <f t="shared" si="2"/>
        <v/>
      </c>
      <c r="Y47" s="81" t="str">
        <f t="shared" si="3"/>
        <v/>
      </c>
      <c r="Z47" s="82" t="str">
        <f t="shared" si="4"/>
        <v/>
      </c>
      <c r="AF47" s="65">
        <f t="shared" si="5"/>
        <v>0</v>
      </c>
      <c r="AG47" s="308">
        <f t="shared" si="6"/>
        <v>0</v>
      </c>
      <c r="AH47" s="308"/>
      <c r="AI47" s="308">
        <f t="shared" si="7"/>
        <v>0</v>
      </c>
      <c r="AJ47" s="308"/>
    </row>
    <row r="48" spans="1:36" ht="15" customHeight="1" x14ac:dyDescent="0.25">
      <c r="A48" s="304"/>
      <c r="B48" s="305"/>
      <c r="C48" s="305"/>
      <c r="D48" s="305"/>
      <c r="E48" s="305"/>
      <c r="F48" s="305"/>
      <c r="G48" s="305"/>
      <c r="H48" s="305"/>
      <c r="I48" s="305"/>
      <c r="J48" s="305"/>
      <c r="K48" s="305"/>
      <c r="L48" s="105" t="s">
        <v>32</v>
      </c>
      <c r="M48" s="106" t="s">
        <v>90</v>
      </c>
      <c r="N48" s="107" t="s">
        <v>33</v>
      </c>
      <c r="O48" s="122">
        <v>0.7</v>
      </c>
      <c r="P48" s="118">
        <v>45</v>
      </c>
      <c r="Q48" s="306">
        <v>3421</v>
      </c>
      <c r="R48" s="306"/>
      <c r="S48" s="306">
        <v>76798</v>
      </c>
      <c r="T48" s="307"/>
      <c r="U48" s="122">
        <v>0.7</v>
      </c>
      <c r="V48" s="112" t="str">
        <f t="shared" si="0"/>
        <v>Propojený</v>
      </c>
      <c r="W48" s="113" t="str">
        <f t="shared" si="1"/>
        <v>Nepřepočítá se</v>
      </c>
      <c r="X48" s="83">
        <f t="shared" si="2"/>
        <v>45</v>
      </c>
      <c r="Y48" s="81">
        <f t="shared" si="3"/>
        <v>3421</v>
      </c>
      <c r="Z48" s="82">
        <f t="shared" si="4"/>
        <v>76798</v>
      </c>
      <c r="AF48" s="65">
        <f t="shared" si="5"/>
        <v>31.499999999999996</v>
      </c>
      <c r="AG48" s="308">
        <f t="shared" si="6"/>
        <v>2394.6999999999998</v>
      </c>
      <c r="AH48" s="308"/>
      <c r="AI48" s="308">
        <f t="shared" si="7"/>
        <v>53758.6</v>
      </c>
      <c r="AJ48" s="308"/>
    </row>
    <row r="49" spans="1:36" ht="15" customHeight="1" x14ac:dyDescent="0.25">
      <c r="A49" s="304"/>
      <c r="B49" s="305"/>
      <c r="C49" s="305"/>
      <c r="D49" s="305"/>
      <c r="E49" s="305"/>
      <c r="F49" s="305"/>
      <c r="G49" s="305"/>
      <c r="H49" s="305"/>
      <c r="I49" s="305"/>
      <c r="J49" s="305"/>
      <c r="K49" s="305"/>
      <c r="L49" s="105" t="s">
        <v>32</v>
      </c>
      <c r="M49" s="106" t="s">
        <v>91</v>
      </c>
      <c r="N49" s="107" t="s">
        <v>33</v>
      </c>
      <c r="O49" s="122">
        <v>0.48</v>
      </c>
      <c r="P49" s="118">
        <v>46</v>
      </c>
      <c r="Q49" s="306">
        <v>3422</v>
      </c>
      <c r="R49" s="306"/>
      <c r="S49" s="306">
        <v>76799</v>
      </c>
      <c r="T49" s="307"/>
      <c r="U49" s="122">
        <v>0.48</v>
      </c>
      <c r="V49" s="112" t="str">
        <f t="shared" si="0"/>
        <v>Partnerský</v>
      </c>
      <c r="W49" s="113" t="str">
        <f t="shared" si="1"/>
        <v>Přepočítá se</v>
      </c>
      <c r="X49" s="83">
        <f t="shared" si="2"/>
        <v>22.08</v>
      </c>
      <c r="Y49" s="81">
        <f t="shared" si="3"/>
        <v>1642.56</v>
      </c>
      <c r="Z49" s="82">
        <f t="shared" si="4"/>
        <v>36863.519999999997</v>
      </c>
      <c r="AF49" s="65">
        <f t="shared" si="5"/>
        <v>22.08</v>
      </c>
      <c r="AG49" s="308">
        <f t="shared" si="6"/>
        <v>1642.56</v>
      </c>
      <c r="AH49" s="308"/>
      <c r="AI49" s="308">
        <f t="shared" si="7"/>
        <v>36863.519999999997</v>
      </c>
      <c r="AJ49" s="308"/>
    </row>
    <row r="50" spans="1:36" ht="15" customHeight="1" x14ac:dyDescent="0.25">
      <c r="A50" s="304"/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105" t="s">
        <v>32</v>
      </c>
      <c r="M50" s="106" t="s">
        <v>92</v>
      </c>
      <c r="N50" s="107" t="s">
        <v>33</v>
      </c>
      <c r="O50" s="122">
        <v>0.7</v>
      </c>
      <c r="P50" s="118">
        <v>47</v>
      </c>
      <c r="Q50" s="306">
        <v>3423</v>
      </c>
      <c r="R50" s="306"/>
      <c r="S50" s="306">
        <v>76800</v>
      </c>
      <c r="T50" s="307"/>
      <c r="U50" s="122">
        <v>0.7</v>
      </c>
      <c r="V50" s="112" t="str">
        <f t="shared" si="0"/>
        <v>Propojený</v>
      </c>
      <c r="W50" s="113" t="str">
        <f t="shared" si="1"/>
        <v>Nepřepočítá se</v>
      </c>
      <c r="X50" s="83">
        <f t="shared" si="2"/>
        <v>47</v>
      </c>
      <c r="Y50" s="81">
        <f t="shared" si="3"/>
        <v>3423</v>
      </c>
      <c r="Z50" s="82">
        <f t="shared" si="4"/>
        <v>76800</v>
      </c>
      <c r="AF50" s="65">
        <f t="shared" si="5"/>
        <v>32.9</v>
      </c>
      <c r="AG50" s="308">
        <f t="shared" si="6"/>
        <v>2396.1</v>
      </c>
      <c r="AH50" s="308"/>
      <c r="AI50" s="308">
        <f t="shared" si="7"/>
        <v>53760</v>
      </c>
      <c r="AJ50" s="308"/>
    </row>
    <row r="51" spans="1:36" ht="15" customHeight="1" x14ac:dyDescent="0.25">
      <c r="A51" s="304"/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105" t="s">
        <v>32</v>
      </c>
      <c r="M51" s="106" t="s">
        <v>93</v>
      </c>
      <c r="N51" s="107" t="s">
        <v>33</v>
      </c>
      <c r="O51" s="122">
        <v>0.7</v>
      </c>
      <c r="P51" s="118">
        <v>48</v>
      </c>
      <c r="Q51" s="306">
        <v>3424</v>
      </c>
      <c r="R51" s="306"/>
      <c r="S51" s="306">
        <v>76801</v>
      </c>
      <c r="T51" s="307"/>
      <c r="U51" s="122">
        <v>0.7</v>
      </c>
      <c r="V51" s="112" t="str">
        <f t="shared" si="0"/>
        <v>Propojený</v>
      </c>
      <c r="W51" s="113" t="str">
        <f t="shared" si="1"/>
        <v>Nepřepočítá se</v>
      </c>
      <c r="X51" s="83">
        <f t="shared" si="2"/>
        <v>48</v>
      </c>
      <c r="Y51" s="81">
        <f t="shared" si="3"/>
        <v>3424</v>
      </c>
      <c r="Z51" s="82">
        <f t="shared" si="4"/>
        <v>76801</v>
      </c>
      <c r="AF51" s="65">
        <f t="shared" si="5"/>
        <v>33.599999999999994</v>
      </c>
      <c r="AG51" s="308">
        <f t="shared" si="6"/>
        <v>2396.7999999999997</v>
      </c>
      <c r="AH51" s="308"/>
      <c r="AI51" s="308">
        <f t="shared" si="7"/>
        <v>53760.7</v>
      </c>
      <c r="AJ51" s="308"/>
    </row>
    <row r="52" spans="1:36" ht="15" customHeight="1" x14ac:dyDescent="0.25">
      <c r="A52" s="304"/>
      <c r="B52" s="305"/>
      <c r="C52" s="305"/>
      <c r="D52" s="305"/>
      <c r="E52" s="305"/>
      <c r="F52" s="305"/>
      <c r="G52" s="305"/>
      <c r="H52" s="305"/>
      <c r="I52" s="305"/>
      <c r="J52" s="305"/>
      <c r="K52" s="305"/>
      <c r="L52" s="105" t="s">
        <v>32</v>
      </c>
      <c r="M52" s="106" t="s">
        <v>94</v>
      </c>
      <c r="N52" s="107" t="s">
        <v>33</v>
      </c>
      <c r="O52" s="122">
        <v>0.7</v>
      </c>
      <c r="P52" s="118">
        <v>49</v>
      </c>
      <c r="Q52" s="306">
        <v>3425</v>
      </c>
      <c r="R52" s="306"/>
      <c r="S52" s="306">
        <v>76802</v>
      </c>
      <c r="T52" s="307"/>
      <c r="U52" s="122">
        <v>0.7</v>
      </c>
      <c r="V52" s="112" t="str">
        <f t="shared" si="0"/>
        <v>Propojený</v>
      </c>
      <c r="W52" s="113" t="str">
        <f t="shared" si="1"/>
        <v>Nepřepočítá se</v>
      </c>
      <c r="X52" s="83">
        <f t="shared" si="2"/>
        <v>49</v>
      </c>
      <c r="Y52" s="81">
        <f t="shared" si="3"/>
        <v>3425</v>
      </c>
      <c r="Z52" s="82">
        <f t="shared" si="4"/>
        <v>76802</v>
      </c>
      <c r="AF52" s="65">
        <f t="shared" si="5"/>
        <v>34.299999999999997</v>
      </c>
      <c r="AG52" s="308">
        <f t="shared" si="6"/>
        <v>2397.5</v>
      </c>
      <c r="AH52" s="308"/>
      <c r="AI52" s="308">
        <f t="shared" si="7"/>
        <v>53761.399999999994</v>
      </c>
      <c r="AJ52" s="308"/>
    </row>
    <row r="53" spans="1:36" ht="15" customHeight="1" x14ac:dyDescent="0.25">
      <c r="A53" s="304"/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105" t="s">
        <v>32</v>
      </c>
      <c r="M53" s="106" t="s">
        <v>95</v>
      </c>
      <c r="N53" s="107" t="s">
        <v>33</v>
      </c>
      <c r="O53" s="122">
        <v>0.7</v>
      </c>
      <c r="P53" s="118">
        <v>50</v>
      </c>
      <c r="Q53" s="306">
        <v>3426</v>
      </c>
      <c r="R53" s="306"/>
      <c r="S53" s="306">
        <v>76803</v>
      </c>
      <c r="T53" s="307"/>
      <c r="U53" s="122">
        <v>0.7</v>
      </c>
      <c r="V53" s="112" t="str">
        <f t="shared" si="0"/>
        <v>Propojený</v>
      </c>
      <c r="W53" s="113" t="str">
        <f t="shared" si="1"/>
        <v>Nepřepočítá se</v>
      </c>
      <c r="X53" s="83">
        <f t="shared" si="2"/>
        <v>50</v>
      </c>
      <c r="Y53" s="81">
        <f t="shared" si="3"/>
        <v>3426</v>
      </c>
      <c r="Z53" s="82">
        <f t="shared" si="4"/>
        <v>76803</v>
      </c>
      <c r="AF53" s="65">
        <f t="shared" si="5"/>
        <v>35</v>
      </c>
      <c r="AG53" s="308">
        <f t="shared" si="6"/>
        <v>2398.1999999999998</v>
      </c>
      <c r="AH53" s="308"/>
      <c r="AI53" s="308">
        <f t="shared" si="7"/>
        <v>53762.1</v>
      </c>
      <c r="AJ53" s="308"/>
    </row>
    <row r="54" spans="1:36" ht="15" customHeight="1" x14ac:dyDescent="0.25">
      <c r="A54" s="304"/>
      <c r="B54" s="305"/>
      <c r="C54" s="305"/>
      <c r="D54" s="305"/>
      <c r="E54" s="305"/>
      <c r="F54" s="305"/>
      <c r="G54" s="305"/>
      <c r="H54" s="305"/>
      <c r="I54" s="305"/>
      <c r="J54" s="305"/>
      <c r="K54" s="305"/>
      <c r="L54" s="105" t="s">
        <v>32</v>
      </c>
      <c r="M54" s="106" t="s">
        <v>96</v>
      </c>
      <c r="N54" s="107" t="s">
        <v>33</v>
      </c>
      <c r="O54" s="122">
        <v>0.3</v>
      </c>
      <c r="P54" s="118">
        <v>51</v>
      </c>
      <c r="Q54" s="306">
        <v>3427</v>
      </c>
      <c r="R54" s="306"/>
      <c r="S54" s="306">
        <v>76804</v>
      </c>
      <c r="T54" s="307"/>
      <c r="U54" s="122">
        <v>0.3</v>
      </c>
      <c r="V54" s="114" t="str">
        <f t="shared" si="0"/>
        <v>Partnerský</v>
      </c>
      <c r="W54" s="113" t="str">
        <f t="shared" si="1"/>
        <v>Přepočítá se</v>
      </c>
      <c r="X54" s="83">
        <f t="shared" si="2"/>
        <v>15.299999999999999</v>
      </c>
      <c r="Y54" s="81">
        <f t="shared" si="3"/>
        <v>1028.0999999999999</v>
      </c>
      <c r="Z54" s="82">
        <f t="shared" si="4"/>
        <v>23041.200000000001</v>
      </c>
      <c r="AF54" s="65">
        <f t="shared" si="5"/>
        <v>15.299999999999999</v>
      </c>
      <c r="AG54" s="308">
        <f t="shared" si="6"/>
        <v>1028.0999999999999</v>
      </c>
      <c r="AH54" s="308"/>
      <c r="AI54" s="308">
        <f t="shared" si="7"/>
        <v>23041.200000000001</v>
      </c>
      <c r="AJ54" s="308"/>
    </row>
    <row r="55" spans="1:36" ht="15" customHeight="1" x14ac:dyDescent="0.25">
      <c r="A55" s="304"/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105" t="s">
        <v>32</v>
      </c>
      <c r="M55" s="106" t="s">
        <v>97</v>
      </c>
      <c r="N55" s="107" t="s">
        <v>33</v>
      </c>
      <c r="O55" s="122">
        <v>0.7</v>
      </c>
      <c r="P55" s="118">
        <v>52</v>
      </c>
      <c r="Q55" s="306">
        <v>3428</v>
      </c>
      <c r="R55" s="306"/>
      <c r="S55" s="306">
        <v>76805</v>
      </c>
      <c r="T55" s="307"/>
      <c r="U55" s="122">
        <v>0.7</v>
      </c>
      <c r="V55" s="114" t="str">
        <f t="shared" si="0"/>
        <v>Propojený</v>
      </c>
      <c r="W55" s="113" t="str">
        <f t="shared" si="1"/>
        <v>Nepřepočítá se</v>
      </c>
      <c r="X55" s="83">
        <f t="shared" si="2"/>
        <v>52</v>
      </c>
      <c r="Y55" s="81">
        <f t="shared" si="3"/>
        <v>3428</v>
      </c>
      <c r="Z55" s="82">
        <f t="shared" si="4"/>
        <v>76805</v>
      </c>
      <c r="AF55" s="65">
        <f t="shared" si="5"/>
        <v>36.4</v>
      </c>
      <c r="AG55" s="308">
        <f t="shared" si="6"/>
        <v>2399.6</v>
      </c>
      <c r="AH55" s="308"/>
      <c r="AI55" s="308">
        <f t="shared" si="7"/>
        <v>53763.5</v>
      </c>
      <c r="AJ55" s="308"/>
    </row>
    <row r="56" spans="1:36" ht="15" customHeight="1" x14ac:dyDescent="0.25">
      <c r="A56" s="304"/>
      <c r="B56" s="305"/>
      <c r="C56" s="305"/>
      <c r="D56" s="305"/>
      <c r="E56" s="305"/>
      <c r="F56" s="305"/>
      <c r="G56" s="305"/>
      <c r="H56" s="305"/>
      <c r="I56" s="305"/>
      <c r="J56" s="305"/>
      <c r="K56" s="305"/>
      <c r="L56" s="105" t="s">
        <v>32</v>
      </c>
      <c r="M56" s="106" t="s">
        <v>98</v>
      </c>
      <c r="N56" s="107" t="s">
        <v>33</v>
      </c>
      <c r="O56" s="122">
        <v>0.7</v>
      </c>
      <c r="P56" s="118">
        <v>53</v>
      </c>
      <c r="Q56" s="306">
        <v>3429</v>
      </c>
      <c r="R56" s="306"/>
      <c r="S56" s="306">
        <v>76806</v>
      </c>
      <c r="T56" s="307"/>
      <c r="U56" s="122">
        <v>0.7</v>
      </c>
      <c r="V56" s="114" t="str">
        <f t="shared" si="0"/>
        <v>Propojený</v>
      </c>
      <c r="W56" s="113" t="str">
        <f t="shared" si="1"/>
        <v>Nepřepočítá se</v>
      </c>
      <c r="X56" s="83">
        <f t="shared" si="2"/>
        <v>53</v>
      </c>
      <c r="Y56" s="81">
        <f t="shared" si="3"/>
        <v>3429</v>
      </c>
      <c r="Z56" s="82">
        <f t="shared" si="4"/>
        <v>76806</v>
      </c>
      <c r="AF56" s="65">
        <f t="shared" si="5"/>
        <v>37.099999999999994</v>
      </c>
      <c r="AG56" s="308">
        <f t="shared" si="6"/>
        <v>2400.2999999999997</v>
      </c>
      <c r="AH56" s="308"/>
      <c r="AI56" s="308">
        <f t="shared" si="7"/>
        <v>53764.2</v>
      </c>
      <c r="AJ56" s="308"/>
    </row>
    <row r="57" spans="1:36" ht="15" customHeight="1" x14ac:dyDescent="0.25">
      <c r="A57" s="304"/>
      <c r="B57" s="305"/>
      <c r="C57" s="305"/>
      <c r="D57" s="305"/>
      <c r="E57" s="305"/>
      <c r="F57" s="305"/>
      <c r="G57" s="305"/>
      <c r="H57" s="305"/>
      <c r="I57" s="305"/>
      <c r="J57" s="305"/>
      <c r="K57" s="305"/>
      <c r="L57" s="105" t="s">
        <v>32</v>
      </c>
      <c r="M57" s="106" t="s">
        <v>99</v>
      </c>
      <c r="N57" s="107" t="s">
        <v>33</v>
      </c>
      <c r="O57" s="122">
        <v>0.7</v>
      </c>
      <c r="P57" s="118">
        <v>54</v>
      </c>
      <c r="Q57" s="306">
        <v>3430</v>
      </c>
      <c r="R57" s="306"/>
      <c r="S57" s="306">
        <v>76807</v>
      </c>
      <c r="T57" s="307"/>
      <c r="U57" s="122">
        <v>0.7</v>
      </c>
      <c r="V57" s="114" t="str">
        <f t="shared" si="0"/>
        <v>Propojený</v>
      </c>
      <c r="W57" s="113" t="str">
        <f t="shared" si="1"/>
        <v>Nepřepočítá se</v>
      </c>
      <c r="X57" s="83">
        <f t="shared" si="2"/>
        <v>54</v>
      </c>
      <c r="Y57" s="81">
        <f t="shared" si="3"/>
        <v>3430</v>
      </c>
      <c r="Z57" s="82">
        <f t="shared" si="4"/>
        <v>76807</v>
      </c>
      <c r="AF57" s="65">
        <f t="shared" si="5"/>
        <v>37.799999999999997</v>
      </c>
      <c r="AG57" s="308">
        <f t="shared" si="6"/>
        <v>2401</v>
      </c>
      <c r="AH57" s="308"/>
      <c r="AI57" s="308">
        <f t="shared" si="7"/>
        <v>53764.899999999994</v>
      </c>
      <c r="AJ57" s="308"/>
    </row>
    <row r="58" spans="1:36" ht="15" customHeight="1" x14ac:dyDescent="0.25">
      <c r="A58" s="304"/>
      <c r="B58" s="305"/>
      <c r="C58" s="305"/>
      <c r="D58" s="305"/>
      <c r="E58" s="305"/>
      <c r="F58" s="305"/>
      <c r="G58" s="305"/>
      <c r="H58" s="305"/>
      <c r="I58" s="305"/>
      <c r="J58" s="305"/>
      <c r="K58" s="305"/>
      <c r="L58" s="105" t="s">
        <v>32</v>
      </c>
      <c r="M58" s="106" t="s">
        <v>100</v>
      </c>
      <c r="N58" s="107" t="s">
        <v>33</v>
      </c>
      <c r="O58" s="122">
        <v>0.7</v>
      </c>
      <c r="P58" s="118">
        <v>55</v>
      </c>
      <c r="Q58" s="306">
        <v>3431</v>
      </c>
      <c r="R58" s="306"/>
      <c r="S58" s="306">
        <v>76808</v>
      </c>
      <c r="T58" s="307"/>
      <c r="U58" s="122">
        <v>0.7</v>
      </c>
      <c r="V58" s="114" t="str">
        <f t="shared" si="0"/>
        <v>Propojený</v>
      </c>
      <c r="W58" s="113" t="str">
        <f t="shared" si="1"/>
        <v>Nepřepočítá se</v>
      </c>
      <c r="X58" s="83">
        <f t="shared" si="2"/>
        <v>55</v>
      </c>
      <c r="Y58" s="81">
        <f t="shared" si="3"/>
        <v>3431</v>
      </c>
      <c r="Z58" s="82">
        <f t="shared" si="4"/>
        <v>76808</v>
      </c>
      <c r="AF58" s="65">
        <f t="shared" si="5"/>
        <v>38.5</v>
      </c>
      <c r="AG58" s="308">
        <f t="shared" si="6"/>
        <v>2401.6999999999998</v>
      </c>
      <c r="AH58" s="308"/>
      <c r="AI58" s="308">
        <f t="shared" si="7"/>
        <v>53765.599999999999</v>
      </c>
      <c r="AJ58" s="308"/>
    </row>
    <row r="59" spans="1:36" ht="15" customHeight="1" x14ac:dyDescent="0.25">
      <c r="A59" s="309"/>
      <c r="B59" s="310"/>
      <c r="C59" s="310"/>
      <c r="D59" s="310"/>
      <c r="E59" s="310"/>
      <c r="F59" s="310"/>
      <c r="G59" s="310"/>
      <c r="H59" s="310"/>
      <c r="I59" s="310"/>
      <c r="J59" s="310"/>
      <c r="K59" s="310"/>
      <c r="L59" s="109" t="s">
        <v>32</v>
      </c>
      <c r="M59" s="110" t="s">
        <v>101</v>
      </c>
      <c r="N59" s="111" t="s">
        <v>33</v>
      </c>
      <c r="O59" s="123">
        <v>0.7</v>
      </c>
      <c r="P59" s="119">
        <v>55</v>
      </c>
      <c r="Q59" s="311">
        <v>3432</v>
      </c>
      <c r="R59" s="311"/>
      <c r="S59" s="311">
        <v>76809</v>
      </c>
      <c r="T59" s="312"/>
      <c r="U59" s="123">
        <v>0.7</v>
      </c>
      <c r="V59" s="115" t="str">
        <f t="shared" si="0"/>
        <v>Propojený</v>
      </c>
      <c r="W59" s="116" t="str">
        <f t="shared" si="1"/>
        <v>Nepřepočítá se</v>
      </c>
      <c r="X59" s="84">
        <f t="shared" si="2"/>
        <v>55</v>
      </c>
      <c r="Y59" s="85">
        <f t="shared" si="3"/>
        <v>3432</v>
      </c>
      <c r="Z59" s="86">
        <f t="shared" si="4"/>
        <v>76809</v>
      </c>
      <c r="AF59" s="65">
        <f t="shared" si="5"/>
        <v>38.5</v>
      </c>
      <c r="AG59" s="308">
        <f t="shared" si="6"/>
        <v>2402.3999999999996</v>
      </c>
      <c r="AH59" s="308"/>
      <c r="AI59" s="308">
        <f t="shared" si="7"/>
        <v>53766.299999999996</v>
      </c>
      <c r="AJ59" s="308"/>
    </row>
    <row r="60" spans="1:36" ht="15.75" customHeight="1" x14ac:dyDescent="0.25">
      <c r="X60" s="78">
        <f>SUM(X27:X59)</f>
        <v>563.53</v>
      </c>
      <c r="Y60" s="79">
        <f>SUM(Y27:Y59)</f>
        <v>38809.909999999996</v>
      </c>
      <c r="Z60" s="79">
        <f>SUM(Z27:Z59)</f>
        <v>870171.32000000007</v>
      </c>
    </row>
  </sheetData>
  <mergeCells count="214">
    <mergeCell ref="A5:AB5"/>
    <mergeCell ref="A10:V10"/>
    <mergeCell ref="A8:O8"/>
    <mergeCell ref="P8:T8"/>
    <mergeCell ref="A9:T9"/>
    <mergeCell ref="X11:AB11"/>
    <mergeCell ref="A13:L13"/>
    <mergeCell ref="M13:O13"/>
    <mergeCell ref="Q13:R13"/>
    <mergeCell ref="S13:V13"/>
    <mergeCell ref="X13:AB13"/>
    <mergeCell ref="X15:AB15"/>
    <mergeCell ref="A16:V16"/>
    <mergeCell ref="Q28:R28"/>
    <mergeCell ref="S28:T28"/>
    <mergeCell ref="AG28:AH28"/>
    <mergeCell ref="AI28:AJ28"/>
    <mergeCell ref="V24:X24"/>
    <mergeCell ref="V22:X22"/>
    <mergeCell ref="A20:Z20"/>
    <mergeCell ref="AG26:AH26"/>
    <mergeCell ref="AI26:AJ26"/>
    <mergeCell ref="A27:K27"/>
    <mergeCell ref="Q27:R27"/>
    <mergeCell ref="S27:T27"/>
    <mergeCell ref="AG27:AH27"/>
    <mergeCell ref="AI27:AJ27"/>
    <mergeCell ref="AF20:AJ20"/>
    <mergeCell ref="V23:X23"/>
    <mergeCell ref="A22:J22"/>
    <mergeCell ref="A23:J23"/>
    <mergeCell ref="K22:L22"/>
    <mergeCell ref="K23:L23"/>
    <mergeCell ref="B29:K29"/>
    <mergeCell ref="Q29:R29"/>
    <mergeCell ref="S29:T29"/>
    <mergeCell ref="AG29:AH29"/>
    <mergeCell ref="AI29:AJ29"/>
    <mergeCell ref="AI32:AJ32"/>
    <mergeCell ref="B30:K30"/>
    <mergeCell ref="Q30:R30"/>
    <mergeCell ref="S30:T30"/>
    <mergeCell ref="AG30:AH30"/>
    <mergeCell ref="AI30:AJ30"/>
    <mergeCell ref="B31:K31"/>
    <mergeCell ref="Q31:R31"/>
    <mergeCell ref="S31:T31"/>
    <mergeCell ref="AG31:AH31"/>
    <mergeCell ref="AI31:AJ31"/>
    <mergeCell ref="A32:B32"/>
    <mergeCell ref="C32:K32"/>
    <mergeCell ref="Q32:R32"/>
    <mergeCell ref="S32:T32"/>
    <mergeCell ref="AG32:AH32"/>
    <mergeCell ref="B34:K34"/>
    <mergeCell ref="Q34:R34"/>
    <mergeCell ref="S34:T34"/>
    <mergeCell ref="AG34:AH34"/>
    <mergeCell ref="AI34:AJ34"/>
    <mergeCell ref="A33:K33"/>
    <mergeCell ref="Q33:R33"/>
    <mergeCell ref="S33:T33"/>
    <mergeCell ref="AG33:AH33"/>
    <mergeCell ref="AI33:AJ33"/>
    <mergeCell ref="B35:K35"/>
    <mergeCell ref="Q35:R35"/>
    <mergeCell ref="S35:T35"/>
    <mergeCell ref="AG35:AH35"/>
    <mergeCell ref="AI35:AJ35"/>
    <mergeCell ref="AI36:AJ36"/>
    <mergeCell ref="A37:K37"/>
    <mergeCell ref="Q37:R37"/>
    <mergeCell ref="S37:T37"/>
    <mergeCell ref="AG37:AH37"/>
    <mergeCell ref="AI37:AJ37"/>
    <mergeCell ref="A36:B36"/>
    <mergeCell ref="C36:K36"/>
    <mergeCell ref="Q36:R36"/>
    <mergeCell ref="S36:T36"/>
    <mergeCell ref="AG36:AH36"/>
    <mergeCell ref="A39:K39"/>
    <mergeCell ref="Q39:R39"/>
    <mergeCell ref="S39:T39"/>
    <mergeCell ref="AG39:AH39"/>
    <mergeCell ref="AI39:AJ39"/>
    <mergeCell ref="A38:K38"/>
    <mergeCell ref="Q38:R38"/>
    <mergeCell ref="S38:T38"/>
    <mergeCell ref="AG38:AH38"/>
    <mergeCell ref="AI38:AJ38"/>
    <mergeCell ref="A41:K41"/>
    <mergeCell ref="Q41:R41"/>
    <mergeCell ref="S41:T41"/>
    <mergeCell ref="AG41:AH41"/>
    <mergeCell ref="AI41:AJ41"/>
    <mergeCell ref="A40:K40"/>
    <mergeCell ref="Q40:R40"/>
    <mergeCell ref="S40:T40"/>
    <mergeCell ref="AG40:AH40"/>
    <mergeCell ref="AI40:AJ40"/>
    <mergeCell ref="A43:K43"/>
    <mergeCell ref="Q43:R43"/>
    <mergeCell ref="S43:T43"/>
    <mergeCell ref="AG43:AH43"/>
    <mergeCell ref="AI43:AJ43"/>
    <mergeCell ref="A42:K42"/>
    <mergeCell ref="Q42:R42"/>
    <mergeCell ref="S42:T42"/>
    <mergeCell ref="AG42:AH42"/>
    <mergeCell ref="AI42:AJ42"/>
    <mergeCell ref="A45:K45"/>
    <mergeCell ref="Q45:R45"/>
    <mergeCell ref="S45:T45"/>
    <mergeCell ref="AG45:AH45"/>
    <mergeCell ref="AI45:AJ45"/>
    <mergeCell ref="A44:K44"/>
    <mergeCell ref="Q44:R44"/>
    <mergeCell ref="S44:T44"/>
    <mergeCell ref="AG44:AH44"/>
    <mergeCell ref="AI44:AJ44"/>
    <mergeCell ref="A47:K47"/>
    <mergeCell ref="Q47:R47"/>
    <mergeCell ref="S47:T47"/>
    <mergeCell ref="AG47:AH47"/>
    <mergeCell ref="AI47:AJ47"/>
    <mergeCell ref="A46:K46"/>
    <mergeCell ref="Q46:R46"/>
    <mergeCell ref="S46:T46"/>
    <mergeCell ref="AG46:AH46"/>
    <mergeCell ref="AI46:AJ46"/>
    <mergeCell ref="A49:K49"/>
    <mergeCell ref="Q49:R49"/>
    <mergeCell ref="S49:T49"/>
    <mergeCell ref="AG49:AH49"/>
    <mergeCell ref="AI49:AJ49"/>
    <mergeCell ref="A48:K48"/>
    <mergeCell ref="Q48:R48"/>
    <mergeCell ref="S48:T48"/>
    <mergeCell ref="AG48:AH48"/>
    <mergeCell ref="AI48:AJ48"/>
    <mergeCell ref="A51:K51"/>
    <mergeCell ref="Q51:R51"/>
    <mergeCell ref="S51:T51"/>
    <mergeCell ref="AG51:AH51"/>
    <mergeCell ref="AI51:AJ51"/>
    <mergeCell ref="A50:K50"/>
    <mergeCell ref="Q50:R50"/>
    <mergeCell ref="S50:T50"/>
    <mergeCell ref="AG50:AH50"/>
    <mergeCell ref="AI50:AJ50"/>
    <mergeCell ref="AG54:AH54"/>
    <mergeCell ref="AI54:AJ54"/>
    <mergeCell ref="A55:K55"/>
    <mergeCell ref="Q55:R55"/>
    <mergeCell ref="S55:T55"/>
    <mergeCell ref="AG55:AH55"/>
    <mergeCell ref="AI55:AJ55"/>
    <mergeCell ref="A54:K54"/>
    <mergeCell ref="Q54:R54"/>
    <mergeCell ref="S54:T54"/>
    <mergeCell ref="A53:K53"/>
    <mergeCell ref="Q53:R53"/>
    <mergeCell ref="S53:T53"/>
    <mergeCell ref="AG53:AH53"/>
    <mergeCell ref="AI53:AJ53"/>
    <mergeCell ref="A52:K52"/>
    <mergeCell ref="Q52:R52"/>
    <mergeCell ref="S52:T52"/>
    <mergeCell ref="AG52:AH52"/>
    <mergeCell ref="AI52:AJ52"/>
    <mergeCell ref="A59:K59"/>
    <mergeCell ref="Q59:R59"/>
    <mergeCell ref="S59:T59"/>
    <mergeCell ref="AG59:AH59"/>
    <mergeCell ref="AI59:AJ59"/>
    <mergeCell ref="A58:K58"/>
    <mergeCell ref="Q58:R58"/>
    <mergeCell ref="S58:T58"/>
    <mergeCell ref="AG58:AH58"/>
    <mergeCell ref="AI58:AJ58"/>
    <mergeCell ref="A57:K57"/>
    <mergeCell ref="Q57:R57"/>
    <mergeCell ref="S57:T57"/>
    <mergeCell ref="AG57:AH57"/>
    <mergeCell ref="AI57:AJ57"/>
    <mergeCell ref="A56:K56"/>
    <mergeCell ref="Q56:R56"/>
    <mergeCell ref="S56:T56"/>
    <mergeCell ref="AG56:AH56"/>
    <mergeCell ref="AI56:AJ56"/>
    <mergeCell ref="A1:T1"/>
    <mergeCell ref="O25:T25"/>
    <mergeCell ref="A17:J17"/>
    <mergeCell ref="K17:M17"/>
    <mergeCell ref="N17:O17"/>
    <mergeCell ref="A25:K26"/>
    <mergeCell ref="L25:L26"/>
    <mergeCell ref="M25:M26"/>
    <mergeCell ref="N25:N26"/>
    <mergeCell ref="P17:T17"/>
    <mergeCell ref="Q26:R26"/>
    <mergeCell ref="S26:T26"/>
    <mergeCell ref="A11:V11"/>
    <mergeCell ref="A4:J4"/>
    <mergeCell ref="K4:M4"/>
    <mergeCell ref="V25:Z25"/>
    <mergeCell ref="N4:O4"/>
    <mergeCell ref="P4:T4"/>
    <mergeCell ref="A6:J6"/>
    <mergeCell ref="K6:M6"/>
    <mergeCell ref="A2:T2"/>
    <mergeCell ref="A15:L15"/>
    <mergeCell ref="M15:O15"/>
    <mergeCell ref="P15:V15"/>
  </mergeCells>
  <conditionalFormatting sqref="A9 A12:U12">
    <cfRule type="expression" dxfId="24" priority="15">
      <formula>$R$10="Velikost se změnila"</formula>
    </cfRule>
    <cfRule type="expression" dxfId="23" priority="16">
      <formula>$R$10="Velikost se nezměnila"</formula>
    </cfRule>
    <cfRule type="expression" dxfId="22" priority="17">
      <formula>$R$10="Vyberte ze seznamu"</formula>
    </cfRule>
  </conditionalFormatting>
  <conditionalFormatting sqref="A9">
    <cfRule type="expression" dxfId="21" priority="18">
      <formula>$X$8="Velikost se nezměnila"</formula>
    </cfRule>
    <cfRule type="expression" dxfId="20" priority="19">
      <formula>$X$8="Vyberte ze seznamu"</formula>
    </cfRule>
  </conditionalFormatting>
  <conditionalFormatting sqref="N27:N59">
    <cfRule type="cellIs" dxfId="19" priority="6" operator="equal">
      <formula>"Odebráno klientem"</formula>
    </cfRule>
  </conditionalFormatting>
  <conditionalFormatting sqref="V27:Z59">
    <cfRule type="expression" dxfId="18" priority="2">
      <formula>$V27="Partnerský"</formula>
    </cfRule>
  </conditionalFormatting>
  <conditionalFormatting sqref="X27:X59">
    <cfRule type="expression" dxfId="17" priority="10">
      <formula>X27="nepřepočítává se"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List2!$A$3:$A$5</xm:f>
          </x14:formula1>
          <xm:sqref>X11</xm:sqref>
        </x14:dataValidation>
        <x14:dataValidation type="list" allowBlank="1" showInputMessage="1" showErrorMessage="1" xr:uid="{00000000-0002-0000-0100-000001000000}">
          <x14:formula1>
            <xm:f>List2!$G$3:$G$5</xm:f>
          </x14:formula1>
          <xm:sqref>P8</xm:sqref>
        </x14:dataValidation>
        <x14:dataValidation type="list" allowBlank="1" showInputMessage="1" showErrorMessage="1" xr:uid="{00000000-0002-0000-0100-000002000000}">
          <x14:formula1>
            <xm:f>List2!$A$8:$A$10</xm:f>
          </x14:formula1>
          <xm:sqref>N27:N59 V60:W61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7"/>
  <sheetViews>
    <sheetView topLeftCell="A16" workbookViewId="0">
      <selection activeCell="A21" sqref="A21:XFD29"/>
    </sheetView>
  </sheetViews>
  <sheetFormatPr defaultColWidth="8.7109375" defaultRowHeight="15" x14ac:dyDescent="0.25"/>
  <cols>
    <col min="1" max="9" width="1.7109375" style="61" customWidth="1"/>
    <col min="10" max="10" width="2.42578125" style="61" customWidth="1"/>
    <col min="11" max="12" width="14.85546875" style="61" customWidth="1"/>
    <col min="13" max="13" width="16.7109375" style="61" customWidth="1"/>
    <col min="14" max="14" width="15.28515625" style="61" customWidth="1"/>
    <col min="15" max="15" width="10.85546875" style="66" customWidth="1"/>
    <col min="16" max="16" width="7.140625" style="61" customWidth="1"/>
    <col min="17" max="17" width="7.28515625" style="61" customWidth="1"/>
    <col min="18" max="18" width="5.7109375" style="61" customWidth="1"/>
    <col min="19" max="19" width="7.85546875" style="61" customWidth="1"/>
    <col min="20" max="20" width="14.42578125" style="61" customWidth="1"/>
    <col min="21" max="21" width="10.85546875" style="61" customWidth="1"/>
    <col min="22" max="22" width="14.85546875" style="61" customWidth="1"/>
    <col min="23" max="23" width="10.5703125" style="61" customWidth="1"/>
    <col min="24" max="24" width="21.42578125" style="61" customWidth="1"/>
    <col min="25" max="25" width="19.5703125" style="61" customWidth="1"/>
    <col min="26" max="27" width="5.7109375" style="61" customWidth="1"/>
    <col min="28" max="37" width="8.7109375" style="63"/>
    <col min="38" max="38" width="8.7109375" style="61"/>
  </cols>
  <sheetData>
    <row r="1" spans="1:37" ht="42.6" customHeight="1" x14ac:dyDescent="0.25">
      <c r="A1" s="203" t="s">
        <v>102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5"/>
      <c r="U1" s="92"/>
      <c r="V1" s="92"/>
      <c r="W1" s="92"/>
      <c r="X1" s="92"/>
      <c r="Y1" s="92"/>
      <c r="Z1" s="92"/>
      <c r="AA1" s="92"/>
    </row>
    <row r="2" spans="1:37" ht="62.1" customHeight="1" x14ac:dyDescent="0.25">
      <c r="A2" s="206" t="s">
        <v>162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62"/>
      <c r="V2" s="62"/>
      <c r="W2" s="63"/>
      <c r="X2" s="63"/>
      <c r="Y2" s="63"/>
      <c r="Z2" s="63"/>
      <c r="AA2" s="63"/>
    </row>
    <row r="3" spans="1:37" ht="16.5" customHeight="1" x14ac:dyDescent="0.25">
      <c r="A3" s="208"/>
      <c r="B3" s="209"/>
      <c r="C3" s="209"/>
      <c r="D3" s="209"/>
      <c r="E3" s="209"/>
      <c r="F3" s="209"/>
      <c r="G3" s="209"/>
      <c r="H3" s="209"/>
      <c r="I3" s="209"/>
      <c r="J3" s="209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1"/>
    </row>
    <row r="4" spans="1:37" ht="47.45" customHeight="1" x14ac:dyDescent="0.25">
      <c r="A4" s="212" t="s">
        <v>4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129"/>
      <c r="V4" s="129"/>
      <c r="W4" s="129"/>
      <c r="X4" s="129"/>
      <c r="Y4" s="129"/>
      <c r="Z4" s="63"/>
      <c r="AA4" s="63"/>
    </row>
    <row r="5" spans="1:37" ht="14.1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63"/>
      <c r="AA5" s="63"/>
      <c r="AE5" s="135"/>
      <c r="AF5" s="135"/>
      <c r="AG5" s="135"/>
      <c r="AH5" s="135"/>
      <c r="AI5" s="135"/>
    </row>
    <row r="6" spans="1:37" ht="33.6" customHeight="1" x14ac:dyDescent="0.25">
      <c r="A6" s="213" t="s">
        <v>5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5"/>
      <c r="U6" s="145"/>
      <c r="V6" s="145"/>
      <c r="W6" s="145"/>
      <c r="X6" s="146"/>
      <c r="Y6" s="146"/>
      <c r="Z6" s="63"/>
      <c r="AA6" s="63"/>
      <c r="AE6" s="135"/>
      <c r="AF6" s="135"/>
      <c r="AG6" s="135"/>
      <c r="AH6" s="135"/>
      <c r="AI6" s="135"/>
    </row>
    <row r="7" spans="1:37" ht="79.5" customHeight="1" x14ac:dyDescent="0.25">
      <c r="A7" s="216" t="s">
        <v>6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8" t="s">
        <v>7</v>
      </c>
      <c r="M7" s="218"/>
      <c r="N7" s="219" t="s">
        <v>8</v>
      </c>
      <c r="O7" s="220"/>
      <c r="P7" s="220"/>
      <c r="Q7" s="218" t="s">
        <v>9</v>
      </c>
      <c r="R7" s="218"/>
      <c r="S7" s="218"/>
      <c r="T7" s="221"/>
      <c r="U7" s="135"/>
      <c r="V7" s="135"/>
      <c r="W7" s="63"/>
      <c r="X7" s="63"/>
      <c r="Y7" s="63"/>
      <c r="AB7" s="61"/>
      <c r="AC7" s="61"/>
      <c r="AD7" s="61"/>
      <c r="AE7" s="61"/>
      <c r="AF7" s="61"/>
      <c r="AG7" s="61"/>
      <c r="AH7" s="61"/>
      <c r="AI7" s="61"/>
      <c r="AJ7" s="61"/>
      <c r="AK7" s="61"/>
    </row>
    <row r="8" spans="1:37" ht="30" customHeight="1" x14ac:dyDescent="0.25">
      <c r="A8" s="199" t="str">
        <f>IF(AND($W$47&lt;10,OR($X$48&lt;=2000000,$Y$48&lt;=2000000)),"ANO","NE")</f>
        <v>ANO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 t="str">
        <f>IF(AND($W$48&gt;10,$W$48&lt;50,OR($X$48&lt;=10000000,$Y$48&lt;=10000000)),"ANO","NE")</f>
        <v>NE</v>
      </c>
      <c r="M8" s="200"/>
      <c r="N8" s="200" t="str">
        <f>IF(AND($W$48&gt;=50,$W$48&lt;250,OR($X$48&lt;=543000000,$Y$48&lt;=50000000)),"ANO","NE")</f>
        <v>NE</v>
      </c>
      <c r="O8" s="200"/>
      <c r="P8" s="200"/>
      <c r="Q8" s="200" t="str">
        <f>IF(OR(W48&gt;=250,AND($X$48&gt;43000000,$Y$48&gt;50000000)),"ANO","NE")</f>
        <v>NE</v>
      </c>
      <c r="R8" s="200"/>
      <c r="S8" s="200"/>
      <c r="T8" s="201"/>
      <c r="U8" s="135"/>
      <c r="V8" s="135"/>
      <c r="W8" s="63"/>
      <c r="X8" s="63"/>
      <c r="Y8" s="63"/>
      <c r="AB8" s="61"/>
      <c r="AC8" s="61"/>
      <c r="AD8" s="61"/>
      <c r="AE8" s="61"/>
      <c r="AF8" s="61"/>
      <c r="AG8" s="61"/>
      <c r="AH8" s="61"/>
      <c r="AI8" s="61"/>
      <c r="AJ8" s="61"/>
      <c r="AK8" s="61"/>
    </row>
    <row r="9" spans="1:37" ht="30" customHeight="1" x14ac:dyDescent="0.25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135"/>
      <c r="V9" s="135"/>
      <c r="W9" s="63"/>
      <c r="X9" s="63"/>
      <c r="AB9" s="61"/>
      <c r="AC9" s="61"/>
      <c r="AD9" s="61"/>
      <c r="AE9" s="61"/>
      <c r="AF9" s="61"/>
      <c r="AG9" s="61"/>
      <c r="AH9" s="61"/>
      <c r="AI9" s="61"/>
      <c r="AJ9" s="61"/>
      <c r="AK9" s="61"/>
    </row>
    <row r="10" spans="1:37" ht="42.6" customHeight="1" x14ac:dyDescent="0.25">
      <c r="A10" s="212" t="s">
        <v>18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AB10" s="61"/>
      <c r="AC10" s="61"/>
      <c r="AD10" s="61"/>
      <c r="AE10" s="61"/>
      <c r="AF10" s="61"/>
      <c r="AG10" s="61"/>
      <c r="AH10" s="61"/>
      <c r="AI10" s="61"/>
      <c r="AJ10" s="61"/>
      <c r="AK10" s="61"/>
    </row>
    <row r="11" spans="1:37" ht="12.6" customHeight="1" x14ac:dyDescent="0.25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63"/>
      <c r="AA11" s="63"/>
      <c r="AE11" s="135"/>
      <c r="AF11" s="135"/>
      <c r="AG11" s="135"/>
      <c r="AH11" s="135"/>
      <c r="AI11" s="135"/>
    </row>
    <row r="12" spans="1:37" ht="44.25" customHeight="1" x14ac:dyDescent="0.25">
      <c r="A12" s="364" t="s">
        <v>19</v>
      </c>
      <c r="B12" s="364"/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5"/>
      <c r="T12" s="134" t="s">
        <v>20</v>
      </c>
      <c r="U12" s="366" t="s">
        <v>21</v>
      </c>
      <c r="V12" s="367"/>
      <c r="W12" s="367"/>
      <c r="X12" s="367"/>
      <c r="Y12" s="367"/>
      <c r="Z12" s="63"/>
      <c r="AA12" s="63"/>
      <c r="AE12" s="135"/>
      <c r="AF12" s="135"/>
      <c r="AG12" s="135"/>
      <c r="AH12" s="135"/>
      <c r="AI12" s="135"/>
    </row>
    <row r="13" spans="1:37" ht="30" customHeight="1" x14ac:dyDescent="0.25">
      <c r="A13" s="224" t="s">
        <v>22</v>
      </c>
      <c r="B13" s="224"/>
      <c r="C13" s="224"/>
      <c r="D13" s="224"/>
      <c r="E13" s="224"/>
      <c r="F13" s="224"/>
      <c r="G13" s="224"/>
      <c r="H13" s="224"/>
      <c r="I13" s="224"/>
      <c r="J13" s="224"/>
      <c r="K13" s="225"/>
      <c r="L13" s="131" t="s">
        <v>23</v>
      </c>
      <c r="M13" s="131" t="s">
        <v>24</v>
      </c>
      <c r="N13" s="128" t="s">
        <v>25</v>
      </c>
      <c r="O13" s="132" t="s">
        <v>26</v>
      </c>
      <c r="P13" s="226" t="s">
        <v>27</v>
      </c>
      <c r="Q13" s="226"/>
      <c r="R13" s="226" t="s">
        <v>28</v>
      </c>
      <c r="S13" s="227"/>
      <c r="T13" s="137" t="s">
        <v>29</v>
      </c>
      <c r="U13" s="133" t="s">
        <v>30</v>
      </c>
      <c r="V13" s="128" t="s">
        <v>31</v>
      </c>
      <c r="W13" s="132" t="s">
        <v>26</v>
      </c>
      <c r="X13" s="130" t="s">
        <v>27</v>
      </c>
      <c r="Y13" s="128" t="s">
        <v>28</v>
      </c>
      <c r="Z13" s="63"/>
      <c r="AA13" s="63"/>
      <c r="AE13" s="136"/>
      <c r="AF13" s="273"/>
      <c r="AG13" s="273"/>
      <c r="AH13" s="273"/>
      <c r="AI13" s="273"/>
    </row>
    <row r="14" spans="1:37" s="174" customFormat="1" ht="15" customHeight="1" x14ac:dyDescent="0.25">
      <c r="A14" s="202"/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162"/>
      <c r="M14" s="163"/>
      <c r="N14" s="164"/>
      <c r="O14" s="165"/>
      <c r="P14" s="197"/>
      <c r="Q14" s="197"/>
      <c r="R14" s="197"/>
      <c r="S14" s="198"/>
      <c r="T14" s="167"/>
      <c r="U14" s="168" t="str">
        <f t="shared" ref="U14:U46" si="0">IF(AND(T14&gt;=25%,T14&lt;=50%),"Partnerský",IF(T14&gt;50%,"Propojený",""))</f>
        <v/>
      </c>
      <c r="V14" s="169" t="str">
        <f t="shared" ref="V14:V46" si="1">IF(U14="Partnerský","Přepočítá se",IF(U14="Propojený","Nepřepočítá se",""))</f>
        <v/>
      </c>
      <c r="W14" s="170" t="str">
        <f t="shared" ref="W14:W32" si="2">IF(U14="Partnerský",T14*O14,IF(U14="Propojený",O14,""))</f>
        <v/>
      </c>
      <c r="X14" s="166" t="str">
        <f t="shared" ref="X14:X33" si="3">IF(U14="Partnerský",T14*P14,IF(U14="Propojený",P14,""))</f>
        <v/>
      </c>
      <c r="Y14" s="166" t="str">
        <f t="shared" ref="Y14:Y39" si="4">IF(U14="Partnerský",T14*R14,IF(U14="Propojený",R14,""))</f>
        <v/>
      </c>
      <c r="Z14" s="172"/>
      <c r="AA14" s="172"/>
      <c r="AB14" s="172"/>
      <c r="AC14" s="172"/>
      <c r="AD14" s="172"/>
      <c r="AE14" s="173"/>
      <c r="AF14" s="260"/>
      <c r="AG14" s="260"/>
      <c r="AH14" s="260"/>
      <c r="AI14" s="260"/>
      <c r="AJ14" s="172"/>
      <c r="AK14" s="172"/>
    </row>
    <row r="15" spans="1:37" s="174" customFormat="1" ht="15" customHeight="1" x14ac:dyDescent="0.25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162"/>
      <c r="M15" s="163"/>
      <c r="N15" s="164"/>
      <c r="O15" s="165"/>
      <c r="P15" s="197"/>
      <c r="Q15" s="197"/>
      <c r="R15" s="197"/>
      <c r="S15" s="198"/>
      <c r="T15" s="167"/>
      <c r="U15" s="168" t="str">
        <f t="shared" si="0"/>
        <v/>
      </c>
      <c r="V15" s="169" t="str">
        <f t="shared" si="1"/>
        <v/>
      </c>
      <c r="W15" s="170" t="str">
        <f t="shared" si="2"/>
        <v/>
      </c>
      <c r="X15" s="166" t="str">
        <f t="shared" si="3"/>
        <v/>
      </c>
      <c r="Y15" s="166" t="str">
        <f t="shared" si="4"/>
        <v/>
      </c>
      <c r="Z15" s="172"/>
      <c r="AA15" s="172"/>
      <c r="AB15" s="172"/>
      <c r="AC15" s="172"/>
      <c r="AD15" s="172"/>
      <c r="AE15" s="173"/>
      <c r="AF15" s="260"/>
      <c r="AG15" s="260"/>
      <c r="AH15" s="260"/>
      <c r="AI15" s="260"/>
      <c r="AJ15" s="172"/>
      <c r="AK15" s="172"/>
    </row>
    <row r="16" spans="1:37" s="174" customFormat="1" ht="15" customHeight="1" x14ac:dyDescent="0.25">
      <c r="A16" s="20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162"/>
      <c r="M16" s="163"/>
      <c r="N16" s="164"/>
      <c r="O16" s="165"/>
      <c r="P16" s="197"/>
      <c r="Q16" s="197"/>
      <c r="R16" s="197"/>
      <c r="S16" s="198"/>
      <c r="T16" s="167"/>
      <c r="U16" s="168" t="str">
        <f t="shared" si="0"/>
        <v/>
      </c>
      <c r="V16" s="169" t="str">
        <f t="shared" si="1"/>
        <v/>
      </c>
      <c r="W16" s="170" t="str">
        <f t="shared" si="2"/>
        <v/>
      </c>
      <c r="X16" s="166" t="str">
        <f t="shared" si="3"/>
        <v/>
      </c>
      <c r="Y16" s="166" t="str">
        <f t="shared" si="4"/>
        <v/>
      </c>
      <c r="Z16" s="172"/>
      <c r="AA16" s="172"/>
      <c r="AB16" s="172"/>
      <c r="AC16" s="172"/>
      <c r="AD16" s="172"/>
      <c r="AE16" s="173"/>
      <c r="AF16" s="260"/>
      <c r="AG16" s="260"/>
      <c r="AH16" s="260"/>
      <c r="AI16" s="260"/>
      <c r="AJ16" s="172"/>
      <c r="AK16" s="172"/>
    </row>
    <row r="17" spans="1:37" s="174" customFormat="1" ht="15" customHeight="1" x14ac:dyDescent="0.25">
      <c r="A17" s="202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162"/>
      <c r="M17" s="163"/>
      <c r="N17" s="164"/>
      <c r="O17" s="165"/>
      <c r="P17" s="197"/>
      <c r="Q17" s="197"/>
      <c r="R17" s="197"/>
      <c r="S17" s="198"/>
      <c r="T17" s="167"/>
      <c r="U17" s="168" t="str">
        <f t="shared" si="0"/>
        <v/>
      </c>
      <c r="V17" s="169" t="str">
        <f t="shared" si="1"/>
        <v/>
      </c>
      <c r="W17" s="170" t="str">
        <f t="shared" si="2"/>
        <v/>
      </c>
      <c r="X17" s="166" t="str">
        <f t="shared" si="3"/>
        <v/>
      </c>
      <c r="Y17" s="166" t="str">
        <f t="shared" si="4"/>
        <v/>
      </c>
      <c r="Z17" s="172"/>
      <c r="AA17" s="172"/>
      <c r="AB17" s="172"/>
      <c r="AC17" s="172"/>
      <c r="AD17" s="172"/>
      <c r="AE17" s="173"/>
      <c r="AF17" s="260"/>
      <c r="AG17" s="260"/>
      <c r="AH17" s="260"/>
      <c r="AI17" s="260"/>
      <c r="AJ17" s="172"/>
      <c r="AK17" s="172"/>
    </row>
    <row r="18" spans="1:37" s="174" customFormat="1" ht="15" customHeight="1" x14ac:dyDescent="0.25">
      <c r="A18" s="202"/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162"/>
      <c r="M18" s="163"/>
      <c r="N18" s="164"/>
      <c r="O18" s="165"/>
      <c r="P18" s="197"/>
      <c r="Q18" s="197"/>
      <c r="R18" s="197"/>
      <c r="S18" s="198"/>
      <c r="T18" s="167"/>
      <c r="U18" s="168" t="str">
        <f t="shared" si="0"/>
        <v/>
      </c>
      <c r="V18" s="169" t="str">
        <f t="shared" si="1"/>
        <v/>
      </c>
      <c r="W18" s="170" t="str">
        <f t="shared" si="2"/>
        <v/>
      </c>
      <c r="X18" s="166" t="str">
        <f t="shared" si="3"/>
        <v/>
      </c>
      <c r="Y18" s="166" t="str">
        <f t="shared" si="4"/>
        <v/>
      </c>
      <c r="Z18" s="172"/>
      <c r="AA18" s="172"/>
      <c r="AB18" s="172"/>
      <c r="AC18" s="172"/>
      <c r="AD18" s="172"/>
      <c r="AE18" s="173"/>
      <c r="AF18" s="260"/>
      <c r="AG18" s="260"/>
      <c r="AH18" s="260"/>
      <c r="AI18" s="260"/>
      <c r="AJ18" s="172"/>
      <c r="AK18" s="172"/>
    </row>
    <row r="19" spans="1:37" s="174" customFormat="1" ht="15" customHeight="1" x14ac:dyDescent="0.25">
      <c r="A19" s="202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162"/>
      <c r="M19" s="163"/>
      <c r="N19" s="164"/>
      <c r="O19" s="165"/>
      <c r="P19" s="197"/>
      <c r="Q19" s="197"/>
      <c r="R19" s="197"/>
      <c r="S19" s="198"/>
      <c r="T19" s="167"/>
      <c r="U19" s="168" t="str">
        <f t="shared" si="0"/>
        <v/>
      </c>
      <c r="V19" s="169" t="str">
        <f t="shared" si="1"/>
        <v/>
      </c>
      <c r="W19" s="170" t="str">
        <f t="shared" si="2"/>
        <v/>
      </c>
      <c r="X19" s="166" t="str">
        <f t="shared" si="3"/>
        <v/>
      </c>
      <c r="Y19" s="166" t="str">
        <f t="shared" si="4"/>
        <v/>
      </c>
      <c r="Z19" s="172"/>
      <c r="AA19" s="172"/>
      <c r="AB19" s="172"/>
      <c r="AC19" s="172"/>
      <c r="AD19" s="172"/>
      <c r="AE19" s="173"/>
      <c r="AF19" s="260"/>
      <c r="AG19" s="260"/>
      <c r="AH19" s="260"/>
      <c r="AI19" s="260"/>
      <c r="AJ19" s="172"/>
      <c r="AK19" s="172"/>
    </row>
    <row r="20" spans="1:37" s="174" customFormat="1" ht="15" customHeight="1" x14ac:dyDescent="0.25">
      <c r="A20" s="202"/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175"/>
      <c r="M20" s="176"/>
      <c r="N20" s="164"/>
      <c r="O20" s="165"/>
      <c r="P20" s="197"/>
      <c r="Q20" s="197"/>
      <c r="R20" s="197"/>
      <c r="S20" s="198"/>
      <c r="T20" s="167"/>
      <c r="U20" s="168" t="str">
        <f t="shared" si="0"/>
        <v/>
      </c>
      <c r="V20" s="169" t="str">
        <f t="shared" si="1"/>
        <v/>
      </c>
      <c r="W20" s="170" t="str">
        <f t="shared" si="2"/>
        <v/>
      </c>
      <c r="X20" s="166" t="str">
        <f t="shared" si="3"/>
        <v/>
      </c>
      <c r="Y20" s="166" t="str">
        <f t="shared" si="4"/>
        <v/>
      </c>
      <c r="Z20" s="172"/>
      <c r="AA20" s="172"/>
      <c r="AB20" s="172"/>
      <c r="AC20" s="172"/>
      <c r="AD20" s="172"/>
      <c r="AE20" s="173"/>
      <c r="AF20" s="260"/>
      <c r="AG20" s="260"/>
      <c r="AH20" s="260"/>
      <c r="AI20" s="260"/>
      <c r="AJ20" s="172"/>
      <c r="AK20" s="172"/>
    </row>
    <row r="21" spans="1:37" s="174" customFormat="1" ht="15" customHeight="1" x14ac:dyDescent="0.25">
      <c r="A21" s="202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175"/>
      <c r="M21" s="176"/>
      <c r="N21" s="164"/>
      <c r="O21" s="165"/>
      <c r="P21" s="197"/>
      <c r="Q21" s="197"/>
      <c r="R21" s="197"/>
      <c r="S21" s="198"/>
      <c r="T21" s="167"/>
      <c r="U21" s="168" t="str">
        <f t="shared" si="0"/>
        <v/>
      </c>
      <c r="V21" s="169" t="str">
        <f t="shared" si="1"/>
        <v/>
      </c>
      <c r="W21" s="170" t="str">
        <f t="shared" si="2"/>
        <v/>
      </c>
      <c r="X21" s="166" t="str">
        <f t="shared" si="3"/>
        <v/>
      </c>
      <c r="Y21" s="166" t="str">
        <f t="shared" si="4"/>
        <v/>
      </c>
      <c r="Z21" s="172"/>
      <c r="AA21" s="172"/>
      <c r="AB21" s="172"/>
      <c r="AC21" s="172"/>
      <c r="AD21" s="172"/>
      <c r="AE21" s="173"/>
      <c r="AF21" s="260"/>
      <c r="AG21" s="260"/>
      <c r="AH21" s="260"/>
      <c r="AI21" s="260"/>
      <c r="AJ21" s="172"/>
      <c r="AK21" s="172"/>
    </row>
    <row r="22" spans="1:37" s="172" customFormat="1" ht="15" customHeight="1" x14ac:dyDescent="0.25">
      <c r="A22" s="202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175"/>
      <c r="M22" s="176"/>
      <c r="N22" s="164"/>
      <c r="O22" s="165"/>
      <c r="P22" s="197"/>
      <c r="Q22" s="197"/>
      <c r="R22" s="197"/>
      <c r="S22" s="198"/>
      <c r="T22" s="167"/>
      <c r="U22" s="168" t="str">
        <f t="shared" si="0"/>
        <v/>
      </c>
      <c r="V22" s="169" t="str">
        <f t="shared" si="1"/>
        <v/>
      </c>
      <c r="W22" s="170" t="str">
        <f t="shared" si="2"/>
        <v/>
      </c>
      <c r="X22" s="166" t="str">
        <f t="shared" si="3"/>
        <v/>
      </c>
      <c r="Y22" s="166" t="str">
        <f t="shared" si="4"/>
        <v/>
      </c>
      <c r="AE22" s="173"/>
      <c r="AF22" s="260"/>
      <c r="AG22" s="260"/>
      <c r="AH22" s="260"/>
      <c r="AI22" s="260"/>
    </row>
    <row r="23" spans="1:37" s="172" customFormat="1" ht="15" customHeight="1" x14ac:dyDescent="0.2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175"/>
      <c r="M23" s="176"/>
      <c r="N23" s="164"/>
      <c r="O23" s="165"/>
      <c r="P23" s="197"/>
      <c r="Q23" s="197"/>
      <c r="R23" s="197"/>
      <c r="S23" s="198"/>
      <c r="T23" s="167"/>
      <c r="U23" s="168" t="str">
        <f t="shared" si="0"/>
        <v/>
      </c>
      <c r="V23" s="169" t="str">
        <f t="shared" si="1"/>
        <v/>
      </c>
      <c r="W23" s="170" t="str">
        <f t="shared" si="2"/>
        <v/>
      </c>
      <c r="X23" s="166" t="str">
        <f t="shared" si="3"/>
        <v/>
      </c>
      <c r="Y23" s="166" t="str">
        <f t="shared" si="4"/>
        <v/>
      </c>
      <c r="AE23" s="173"/>
      <c r="AF23" s="260"/>
      <c r="AG23" s="260"/>
      <c r="AH23" s="260"/>
      <c r="AI23" s="260"/>
    </row>
    <row r="24" spans="1:37" s="172" customFormat="1" ht="15" customHeight="1" x14ac:dyDescent="0.2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175"/>
      <c r="M24" s="176"/>
      <c r="N24" s="164"/>
      <c r="O24" s="165"/>
      <c r="P24" s="197"/>
      <c r="Q24" s="197"/>
      <c r="R24" s="197"/>
      <c r="S24" s="198"/>
      <c r="T24" s="167"/>
      <c r="U24" s="168" t="str">
        <f t="shared" si="0"/>
        <v/>
      </c>
      <c r="V24" s="169" t="str">
        <f t="shared" si="1"/>
        <v/>
      </c>
      <c r="W24" s="170" t="str">
        <f t="shared" si="2"/>
        <v/>
      </c>
      <c r="X24" s="166" t="str">
        <f t="shared" si="3"/>
        <v/>
      </c>
      <c r="Y24" s="166" t="str">
        <f t="shared" si="4"/>
        <v/>
      </c>
      <c r="AE24" s="173"/>
      <c r="AF24" s="260"/>
      <c r="AG24" s="260"/>
      <c r="AH24" s="260"/>
      <c r="AI24" s="260"/>
    </row>
    <row r="25" spans="1:37" s="172" customFormat="1" ht="1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175"/>
      <c r="M25" s="176"/>
      <c r="N25" s="164"/>
      <c r="O25" s="165"/>
      <c r="P25" s="197"/>
      <c r="Q25" s="197"/>
      <c r="R25" s="197"/>
      <c r="S25" s="198"/>
      <c r="T25" s="167"/>
      <c r="U25" s="168" t="str">
        <f t="shared" si="0"/>
        <v/>
      </c>
      <c r="V25" s="169" t="str">
        <f t="shared" si="1"/>
        <v/>
      </c>
      <c r="W25" s="170" t="str">
        <f t="shared" si="2"/>
        <v/>
      </c>
      <c r="X25" s="166" t="str">
        <f t="shared" si="3"/>
        <v/>
      </c>
      <c r="Y25" s="166" t="str">
        <f t="shared" si="4"/>
        <v/>
      </c>
      <c r="AE25" s="173"/>
      <c r="AF25" s="260"/>
      <c r="AG25" s="260"/>
      <c r="AH25" s="260"/>
      <c r="AI25" s="260"/>
    </row>
    <row r="26" spans="1:37" s="172" customFormat="1" ht="1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175"/>
      <c r="M26" s="176"/>
      <c r="N26" s="164"/>
      <c r="O26" s="165"/>
      <c r="P26" s="197"/>
      <c r="Q26" s="197"/>
      <c r="R26" s="197"/>
      <c r="S26" s="198"/>
      <c r="T26" s="167"/>
      <c r="U26" s="168" t="str">
        <f t="shared" si="0"/>
        <v/>
      </c>
      <c r="V26" s="169" t="str">
        <f t="shared" si="1"/>
        <v/>
      </c>
      <c r="W26" s="170" t="str">
        <f t="shared" si="2"/>
        <v/>
      </c>
      <c r="X26" s="166" t="str">
        <f t="shared" si="3"/>
        <v/>
      </c>
      <c r="Y26" s="166" t="str">
        <f t="shared" si="4"/>
        <v/>
      </c>
      <c r="AE26" s="173"/>
      <c r="AF26" s="260"/>
      <c r="AG26" s="260"/>
      <c r="AH26" s="260"/>
      <c r="AI26" s="260"/>
    </row>
    <row r="27" spans="1:37" s="172" customFormat="1" ht="1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175"/>
      <c r="M27" s="176"/>
      <c r="N27" s="164"/>
      <c r="O27" s="165"/>
      <c r="P27" s="197"/>
      <c r="Q27" s="197"/>
      <c r="R27" s="197"/>
      <c r="S27" s="198"/>
      <c r="T27" s="167"/>
      <c r="U27" s="168" t="str">
        <f t="shared" si="0"/>
        <v/>
      </c>
      <c r="V27" s="169" t="str">
        <f t="shared" si="1"/>
        <v/>
      </c>
      <c r="W27" s="170" t="str">
        <f t="shared" si="2"/>
        <v/>
      </c>
      <c r="X27" s="166" t="str">
        <f t="shared" si="3"/>
        <v/>
      </c>
      <c r="Y27" s="166" t="str">
        <f t="shared" si="4"/>
        <v/>
      </c>
      <c r="AE27" s="173"/>
      <c r="AF27" s="260"/>
      <c r="AG27" s="260"/>
      <c r="AH27" s="260"/>
      <c r="AI27" s="260"/>
    </row>
    <row r="28" spans="1:37" s="172" customFormat="1" ht="1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175"/>
      <c r="M28" s="176"/>
      <c r="N28" s="164"/>
      <c r="O28" s="165"/>
      <c r="P28" s="197"/>
      <c r="Q28" s="197"/>
      <c r="R28" s="197"/>
      <c r="S28" s="198"/>
      <c r="T28" s="167"/>
      <c r="U28" s="168" t="str">
        <f t="shared" si="0"/>
        <v/>
      </c>
      <c r="V28" s="169" t="str">
        <f t="shared" si="1"/>
        <v/>
      </c>
      <c r="W28" s="170" t="str">
        <f t="shared" si="2"/>
        <v/>
      </c>
      <c r="X28" s="166" t="str">
        <f t="shared" si="3"/>
        <v/>
      </c>
      <c r="Y28" s="166" t="str">
        <f t="shared" si="4"/>
        <v/>
      </c>
      <c r="AE28" s="173"/>
      <c r="AF28" s="260"/>
      <c r="AG28" s="260"/>
      <c r="AH28" s="260"/>
      <c r="AI28" s="260"/>
    </row>
    <row r="29" spans="1:37" s="172" customFormat="1" ht="1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175"/>
      <c r="M29" s="176"/>
      <c r="N29" s="164"/>
      <c r="O29" s="165"/>
      <c r="P29" s="197"/>
      <c r="Q29" s="197"/>
      <c r="R29" s="197"/>
      <c r="S29" s="198"/>
      <c r="T29" s="167"/>
      <c r="U29" s="168" t="str">
        <f t="shared" si="0"/>
        <v/>
      </c>
      <c r="V29" s="169" t="str">
        <f t="shared" si="1"/>
        <v/>
      </c>
      <c r="W29" s="170" t="str">
        <f t="shared" si="2"/>
        <v/>
      </c>
      <c r="X29" s="166" t="str">
        <f t="shared" si="3"/>
        <v/>
      </c>
      <c r="Y29" s="166" t="str">
        <f t="shared" si="4"/>
        <v/>
      </c>
      <c r="AE29" s="173"/>
      <c r="AF29" s="260"/>
      <c r="AG29" s="260"/>
      <c r="AH29" s="260"/>
      <c r="AI29" s="260"/>
    </row>
    <row r="30" spans="1:37" s="172" customFormat="1" ht="1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175"/>
      <c r="M30" s="176"/>
      <c r="N30" s="164"/>
      <c r="O30" s="165"/>
      <c r="P30" s="197"/>
      <c r="Q30" s="197"/>
      <c r="R30" s="197"/>
      <c r="S30" s="198"/>
      <c r="T30" s="167"/>
      <c r="U30" s="168" t="str">
        <f t="shared" si="0"/>
        <v/>
      </c>
      <c r="V30" s="169" t="str">
        <f t="shared" si="1"/>
        <v/>
      </c>
      <c r="W30" s="170" t="str">
        <f t="shared" si="2"/>
        <v/>
      </c>
      <c r="X30" s="166" t="str">
        <f t="shared" si="3"/>
        <v/>
      </c>
      <c r="Y30" s="166" t="str">
        <f t="shared" si="4"/>
        <v/>
      </c>
      <c r="AE30" s="173"/>
      <c r="AF30" s="260"/>
      <c r="AG30" s="260"/>
      <c r="AH30" s="260"/>
      <c r="AI30" s="260"/>
    </row>
    <row r="31" spans="1:37" s="172" customFormat="1" ht="15" customHeight="1" x14ac:dyDescent="0.2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238"/>
      <c r="L31" s="177"/>
      <c r="M31" s="178"/>
      <c r="N31" s="164"/>
      <c r="O31" s="165"/>
      <c r="P31" s="197"/>
      <c r="Q31" s="197"/>
      <c r="R31" s="197"/>
      <c r="S31" s="198"/>
      <c r="T31" s="167"/>
      <c r="U31" s="168" t="str">
        <f t="shared" si="0"/>
        <v/>
      </c>
      <c r="V31" s="169" t="str">
        <f t="shared" si="1"/>
        <v/>
      </c>
      <c r="W31" s="170" t="str">
        <f t="shared" si="2"/>
        <v/>
      </c>
      <c r="X31" s="166" t="str">
        <f t="shared" si="3"/>
        <v/>
      </c>
      <c r="Y31" s="166" t="str">
        <f t="shared" si="4"/>
        <v/>
      </c>
      <c r="AE31" s="173"/>
      <c r="AF31" s="260"/>
      <c r="AG31" s="260"/>
      <c r="AH31" s="260"/>
      <c r="AI31" s="260"/>
    </row>
    <row r="32" spans="1:37" s="172" customFormat="1" ht="15" customHeight="1" x14ac:dyDescent="0.2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38"/>
      <c r="L32" s="177"/>
      <c r="M32" s="178"/>
      <c r="N32" s="164"/>
      <c r="O32" s="165"/>
      <c r="P32" s="197"/>
      <c r="Q32" s="197"/>
      <c r="R32" s="197"/>
      <c r="S32" s="198"/>
      <c r="T32" s="167"/>
      <c r="U32" s="168" t="str">
        <f t="shared" si="0"/>
        <v/>
      </c>
      <c r="V32" s="169" t="str">
        <f t="shared" si="1"/>
        <v/>
      </c>
      <c r="W32" s="170" t="str">
        <f t="shared" si="2"/>
        <v/>
      </c>
      <c r="X32" s="166" t="str">
        <f t="shared" si="3"/>
        <v/>
      </c>
      <c r="Y32" s="166" t="str">
        <f t="shared" si="4"/>
        <v/>
      </c>
      <c r="AE32" s="173"/>
      <c r="AF32" s="260"/>
      <c r="AG32" s="260"/>
      <c r="AH32" s="260"/>
      <c r="AI32" s="260"/>
    </row>
    <row r="33" spans="1:35" s="172" customFormat="1" ht="15" customHeight="1" x14ac:dyDescent="0.25">
      <c r="A33" s="237"/>
      <c r="B33" s="237"/>
      <c r="C33" s="237"/>
      <c r="D33" s="237"/>
      <c r="E33" s="237"/>
      <c r="F33" s="237"/>
      <c r="G33" s="237"/>
      <c r="H33" s="237"/>
      <c r="I33" s="237"/>
      <c r="J33" s="237"/>
      <c r="K33" s="238"/>
      <c r="L33" s="177"/>
      <c r="M33" s="178"/>
      <c r="N33" s="164"/>
      <c r="O33" s="165"/>
      <c r="P33" s="197"/>
      <c r="Q33" s="197"/>
      <c r="R33" s="197"/>
      <c r="S33" s="198"/>
      <c r="T33" s="167"/>
      <c r="U33" s="168" t="str">
        <f t="shared" si="0"/>
        <v/>
      </c>
      <c r="V33" s="169" t="str">
        <f t="shared" si="1"/>
        <v/>
      </c>
      <c r="W33" s="170"/>
      <c r="X33" s="166" t="str">
        <f t="shared" si="3"/>
        <v/>
      </c>
      <c r="Y33" s="166" t="str">
        <f t="shared" si="4"/>
        <v/>
      </c>
      <c r="AE33" s="173"/>
      <c r="AF33" s="260"/>
      <c r="AG33" s="260"/>
      <c r="AH33" s="260"/>
      <c r="AI33" s="260"/>
    </row>
    <row r="34" spans="1:35" s="172" customFormat="1" ht="15" customHeight="1" x14ac:dyDescent="0.25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8"/>
      <c r="L34" s="177"/>
      <c r="M34" s="178"/>
      <c r="N34" s="164"/>
      <c r="O34" s="165"/>
      <c r="P34" s="197"/>
      <c r="Q34" s="197"/>
      <c r="R34" s="197"/>
      <c r="S34" s="198"/>
      <c r="T34" s="167"/>
      <c r="U34" s="168" t="str">
        <f t="shared" si="0"/>
        <v/>
      </c>
      <c r="V34" s="169" t="str">
        <f t="shared" si="1"/>
        <v/>
      </c>
      <c r="W34" s="170" t="str">
        <f t="shared" ref="W34:W42" si="5">IF(U34="Partnerský",T34*O34,IF(U34="Propojený",O34,""))</f>
        <v/>
      </c>
      <c r="X34" s="190"/>
      <c r="Y34" s="166" t="str">
        <f t="shared" si="4"/>
        <v/>
      </c>
      <c r="AE34" s="173"/>
      <c r="AF34" s="260"/>
      <c r="AG34" s="260"/>
      <c r="AH34" s="260"/>
      <c r="AI34" s="260"/>
    </row>
    <row r="35" spans="1:35" s="172" customFormat="1" ht="15" customHeight="1" x14ac:dyDescent="0.25">
      <c r="A35" s="237"/>
      <c r="B35" s="237"/>
      <c r="C35" s="237"/>
      <c r="D35" s="237"/>
      <c r="E35" s="237"/>
      <c r="F35" s="237"/>
      <c r="G35" s="237"/>
      <c r="H35" s="237"/>
      <c r="I35" s="237"/>
      <c r="J35" s="237"/>
      <c r="K35" s="238"/>
      <c r="L35" s="177"/>
      <c r="M35" s="178"/>
      <c r="N35" s="164"/>
      <c r="O35" s="165"/>
      <c r="P35" s="197"/>
      <c r="Q35" s="197"/>
      <c r="R35" s="197"/>
      <c r="S35" s="198"/>
      <c r="T35" s="167"/>
      <c r="U35" s="168" t="str">
        <f t="shared" si="0"/>
        <v/>
      </c>
      <c r="V35" s="169" t="str">
        <f t="shared" si="1"/>
        <v/>
      </c>
      <c r="W35" s="170" t="str">
        <f t="shared" si="5"/>
        <v/>
      </c>
      <c r="X35" s="166" t="str">
        <f t="shared" ref="X35:X46" si="6">IF(U35="Partnerský",T35*P35,IF(U35="Propojený",P35,""))</f>
        <v/>
      </c>
      <c r="Y35" s="166" t="str">
        <f t="shared" si="4"/>
        <v/>
      </c>
      <c r="AE35" s="173"/>
      <c r="AF35" s="260"/>
      <c r="AG35" s="260"/>
      <c r="AH35" s="260"/>
      <c r="AI35" s="260"/>
    </row>
    <row r="36" spans="1:35" s="172" customFormat="1" ht="15" customHeight="1" x14ac:dyDescent="0.25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8"/>
      <c r="L36" s="177"/>
      <c r="M36" s="178"/>
      <c r="N36" s="164"/>
      <c r="O36" s="165"/>
      <c r="P36" s="197"/>
      <c r="Q36" s="197"/>
      <c r="R36" s="197"/>
      <c r="S36" s="198"/>
      <c r="T36" s="167"/>
      <c r="U36" s="168" t="str">
        <f t="shared" si="0"/>
        <v/>
      </c>
      <c r="V36" s="169" t="str">
        <f t="shared" si="1"/>
        <v/>
      </c>
      <c r="W36" s="170" t="str">
        <f t="shared" si="5"/>
        <v/>
      </c>
      <c r="X36" s="166" t="str">
        <f t="shared" si="6"/>
        <v/>
      </c>
      <c r="Y36" s="166" t="str">
        <f t="shared" si="4"/>
        <v/>
      </c>
      <c r="AE36" s="173"/>
      <c r="AF36" s="260"/>
      <c r="AG36" s="260"/>
      <c r="AH36" s="260"/>
      <c r="AI36" s="260"/>
    </row>
    <row r="37" spans="1:35" s="172" customFormat="1" ht="15" customHeight="1" x14ac:dyDescent="0.25">
      <c r="A37" s="237"/>
      <c r="B37" s="237"/>
      <c r="C37" s="237"/>
      <c r="D37" s="237"/>
      <c r="E37" s="237"/>
      <c r="F37" s="237"/>
      <c r="G37" s="237"/>
      <c r="H37" s="237"/>
      <c r="I37" s="237"/>
      <c r="J37" s="237"/>
      <c r="K37" s="238"/>
      <c r="L37" s="177"/>
      <c r="M37" s="178"/>
      <c r="N37" s="164"/>
      <c r="O37" s="165"/>
      <c r="P37" s="197"/>
      <c r="Q37" s="197"/>
      <c r="R37" s="197"/>
      <c r="S37" s="198"/>
      <c r="T37" s="167"/>
      <c r="U37" s="168" t="str">
        <f t="shared" si="0"/>
        <v/>
      </c>
      <c r="V37" s="169" t="str">
        <f t="shared" si="1"/>
        <v/>
      </c>
      <c r="W37" s="170" t="str">
        <f t="shared" si="5"/>
        <v/>
      </c>
      <c r="X37" s="166" t="str">
        <f t="shared" si="6"/>
        <v/>
      </c>
      <c r="Y37" s="166" t="str">
        <f t="shared" si="4"/>
        <v/>
      </c>
      <c r="AE37" s="173"/>
      <c r="AF37" s="260"/>
      <c r="AG37" s="260"/>
      <c r="AH37" s="260"/>
      <c r="AI37" s="260"/>
    </row>
    <row r="38" spans="1:35" s="172" customFormat="1" ht="15" customHeight="1" x14ac:dyDescent="0.25">
      <c r="A38" s="237"/>
      <c r="B38" s="237"/>
      <c r="C38" s="237"/>
      <c r="D38" s="237"/>
      <c r="E38" s="237"/>
      <c r="F38" s="237"/>
      <c r="G38" s="237"/>
      <c r="H38" s="237"/>
      <c r="I38" s="237"/>
      <c r="J38" s="237"/>
      <c r="K38" s="238"/>
      <c r="L38" s="177"/>
      <c r="M38" s="178"/>
      <c r="N38" s="164"/>
      <c r="O38" s="165"/>
      <c r="P38" s="197"/>
      <c r="Q38" s="197"/>
      <c r="R38" s="197"/>
      <c r="S38" s="198"/>
      <c r="T38" s="167"/>
      <c r="U38" s="168" t="str">
        <f t="shared" si="0"/>
        <v/>
      </c>
      <c r="V38" s="169" t="str">
        <f t="shared" si="1"/>
        <v/>
      </c>
      <c r="W38" s="170" t="str">
        <f t="shared" si="5"/>
        <v/>
      </c>
      <c r="X38" s="166" t="str">
        <f t="shared" si="6"/>
        <v/>
      </c>
      <c r="Y38" s="166" t="str">
        <f t="shared" si="4"/>
        <v/>
      </c>
      <c r="AE38" s="173"/>
      <c r="AF38" s="260"/>
      <c r="AG38" s="260"/>
      <c r="AH38" s="260"/>
      <c r="AI38" s="260"/>
    </row>
    <row r="39" spans="1:35" s="172" customFormat="1" ht="15" customHeight="1" x14ac:dyDescent="0.25">
      <c r="A39" s="237"/>
      <c r="B39" s="237"/>
      <c r="C39" s="237"/>
      <c r="D39" s="237"/>
      <c r="E39" s="237"/>
      <c r="F39" s="237"/>
      <c r="G39" s="237"/>
      <c r="H39" s="237"/>
      <c r="I39" s="237"/>
      <c r="J39" s="237"/>
      <c r="K39" s="238"/>
      <c r="L39" s="177"/>
      <c r="M39" s="178"/>
      <c r="N39" s="164"/>
      <c r="O39" s="165"/>
      <c r="P39" s="197"/>
      <c r="Q39" s="197"/>
      <c r="R39" s="197"/>
      <c r="S39" s="198"/>
      <c r="T39" s="167"/>
      <c r="U39" s="168" t="str">
        <f t="shared" si="0"/>
        <v/>
      </c>
      <c r="V39" s="169" t="str">
        <f t="shared" si="1"/>
        <v/>
      </c>
      <c r="W39" s="170" t="str">
        <f t="shared" si="5"/>
        <v/>
      </c>
      <c r="X39" s="166" t="str">
        <f t="shared" si="6"/>
        <v/>
      </c>
      <c r="Y39" s="166" t="str">
        <f t="shared" si="4"/>
        <v/>
      </c>
      <c r="AE39" s="173"/>
      <c r="AF39" s="260"/>
      <c r="AG39" s="260"/>
      <c r="AH39" s="260"/>
      <c r="AI39" s="260"/>
    </row>
    <row r="40" spans="1:35" s="172" customFormat="1" ht="15" customHeight="1" x14ac:dyDescent="0.25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8"/>
      <c r="L40" s="177"/>
      <c r="M40" s="178"/>
      <c r="N40" s="164"/>
      <c r="O40" s="165"/>
      <c r="P40" s="197"/>
      <c r="Q40" s="197"/>
      <c r="R40" s="197"/>
      <c r="S40" s="198"/>
      <c r="T40" s="167"/>
      <c r="U40" s="168" t="str">
        <f t="shared" si="0"/>
        <v/>
      </c>
      <c r="V40" s="169" t="str">
        <f t="shared" si="1"/>
        <v/>
      </c>
      <c r="W40" s="170" t="str">
        <f t="shared" si="5"/>
        <v/>
      </c>
      <c r="X40" s="166" t="str">
        <f t="shared" si="6"/>
        <v/>
      </c>
      <c r="Y40" s="166"/>
      <c r="AE40" s="173"/>
      <c r="AF40" s="260"/>
      <c r="AG40" s="260"/>
      <c r="AH40" s="260"/>
      <c r="AI40" s="260"/>
    </row>
    <row r="41" spans="1:35" s="172" customFormat="1" ht="15" customHeight="1" x14ac:dyDescent="0.25">
      <c r="A41" s="237"/>
      <c r="B41" s="237"/>
      <c r="C41" s="237"/>
      <c r="D41" s="237"/>
      <c r="E41" s="237"/>
      <c r="F41" s="237"/>
      <c r="G41" s="237"/>
      <c r="H41" s="237"/>
      <c r="I41" s="237"/>
      <c r="J41" s="237"/>
      <c r="K41" s="238"/>
      <c r="L41" s="177"/>
      <c r="M41" s="178"/>
      <c r="N41" s="164"/>
      <c r="O41" s="165"/>
      <c r="P41" s="197"/>
      <c r="Q41" s="197"/>
      <c r="R41" s="197"/>
      <c r="S41" s="198"/>
      <c r="T41" s="167"/>
      <c r="U41" s="168" t="str">
        <f t="shared" si="0"/>
        <v/>
      </c>
      <c r="V41" s="169" t="str">
        <f t="shared" si="1"/>
        <v/>
      </c>
      <c r="W41" s="170" t="str">
        <f t="shared" si="5"/>
        <v/>
      </c>
      <c r="X41" s="166" t="str">
        <f t="shared" si="6"/>
        <v/>
      </c>
      <c r="Y41" s="166" t="str">
        <f t="shared" ref="Y41:Y46" si="7">IF(U41="Partnerský",T41*R41,IF(U41="Propojený",R41,""))</f>
        <v/>
      </c>
      <c r="AE41" s="173"/>
      <c r="AF41" s="260"/>
      <c r="AG41" s="260"/>
      <c r="AH41" s="260"/>
      <c r="AI41" s="260"/>
    </row>
    <row r="42" spans="1:35" s="172" customFormat="1" ht="15" customHeight="1" x14ac:dyDescent="0.25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8"/>
      <c r="L42" s="177"/>
      <c r="M42" s="179"/>
      <c r="N42" s="164"/>
      <c r="O42" s="165"/>
      <c r="P42" s="197"/>
      <c r="Q42" s="197"/>
      <c r="R42" s="197"/>
      <c r="S42" s="198"/>
      <c r="T42" s="167"/>
      <c r="U42" s="168" t="str">
        <f t="shared" si="0"/>
        <v/>
      </c>
      <c r="V42" s="169" t="str">
        <f t="shared" si="1"/>
        <v/>
      </c>
      <c r="W42" s="170" t="str">
        <f t="shared" si="5"/>
        <v/>
      </c>
      <c r="X42" s="166" t="str">
        <f t="shared" si="6"/>
        <v/>
      </c>
      <c r="Y42" s="166" t="str">
        <f t="shared" si="7"/>
        <v/>
      </c>
      <c r="AE42" s="173"/>
      <c r="AF42" s="260"/>
      <c r="AG42" s="260"/>
      <c r="AH42" s="260"/>
      <c r="AI42" s="260"/>
    </row>
    <row r="43" spans="1:35" s="172" customFormat="1" ht="15" customHeight="1" x14ac:dyDescent="0.25">
      <c r="A43" s="237"/>
      <c r="B43" s="237"/>
      <c r="C43" s="237"/>
      <c r="D43" s="237"/>
      <c r="E43" s="237"/>
      <c r="F43" s="237"/>
      <c r="G43" s="237"/>
      <c r="H43" s="237"/>
      <c r="I43" s="237"/>
      <c r="J43" s="237"/>
      <c r="K43" s="238"/>
      <c r="L43" s="177"/>
      <c r="M43" s="179"/>
      <c r="N43" s="164"/>
      <c r="O43" s="165"/>
      <c r="P43" s="197"/>
      <c r="Q43" s="197"/>
      <c r="R43" s="197"/>
      <c r="S43" s="198"/>
      <c r="T43" s="167"/>
      <c r="U43" s="168" t="str">
        <f t="shared" si="0"/>
        <v/>
      </c>
      <c r="V43" s="169" t="str">
        <f t="shared" si="1"/>
        <v/>
      </c>
      <c r="W43" s="170"/>
      <c r="X43" s="166" t="str">
        <f t="shared" si="6"/>
        <v/>
      </c>
      <c r="Y43" s="166" t="str">
        <f t="shared" si="7"/>
        <v/>
      </c>
      <c r="AE43" s="173"/>
      <c r="AF43" s="260"/>
      <c r="AG43" s="260"/>
      <c r="AH43" s="260"/>
      <c r="AI43" s="260"/>
    </row>
    <row r="44" spans="1:35" s="172" customFormat="1" ht="15" customHeight="1" x14ac:dyDescent="0.25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8"/>
      <c r="L44" s="177"/>
      <c r="M44" s="179"/>
      <c r="N44" s="164"/>
      <c r="O44" s="165"/>
      <c r="P44" s="197"/>
      <c r="Q44" s="197"/>
      <c r="R44" s="197"/>
      <c r="S44" s="198"/>
      <c r="T44" s="167"/>
      <c r="U44" s="168" t="str">
        <f t="shared" si="0"/>
        <v/>
      </c>
      <c r="V44" s="169" t="str">
        <f t="shared" si="1"/>
        <v/>
      </c>
      <c r="W44" s="170"/>
      <c r="X44" s="166" t="str">
        <f t="shared" si="6"/>
        <v/>
      </c>
      <c r="Y44" s="166" t="str">
        <f t="shared" si="7"/>
        <v/>
      </c>
      <c r="AE44" s="173"/>
      <c r="AF44" s="260"/>
      <c r="AG44" s="260"/>
      <c r="AH44" s="260"/>
      <c r="AI44" s="260"/>
    </row>
    <row r="45" spans="1:35" s="172" customFormat="1" ht="15" customHeight="1" x14ac:dyDescent="0.25">
      <c r="A45" s="237"/>
      <c r="B45" s="237"/>
      <c r="C45" s="237"/>
      <c r="D45" s="237"/>
      <c r="E45" s="237"/>
      <c r="F45" s="237"/>
      <c r="G45" s="237"/>
      <c r="H45" s="237"/>
      <c r="I45" s="237"/>
      <c r="J45" s="237"/>
      <c r="K45" s="238"/>
      <c r="L45" s="177"/>
      <c r="M45" s="179"/>
      <c r="N45" s="164"/>
      <c r="O45" s="165"/>
      <c r="P45" s="197"/>
      <c r="Q45" s="197"/>
      <c r="R45" s="197"/>
      <c r="S45" s="198"/>
      <c r="T45" s="167"/>
      <c r="U45" s="168" t="str">
        <f t="shared" si="0"/>
        <v/>
      </c>
      <c r="V45" s="169" t="str">
        <f t="shared" si="1"/>
        <v/>
      </c>
      <c r="W45" s="170" t="str">
        <f>IF(U45="Partnerský",T45*O45,IF(U45="Propojený",O45,""))</f>
        <v/>
      </c>
      <c r="X45" s="166" t="str">
        <f t="shared" si="6"/>
        <v/>
      </c>
      <c r="Y45" s="166" t="str">
        <f t="shared" si="7"/>
        <v/>
      </c>
      <c r="AE45" s="173"/>
      <c r="AF45" s="260"/>
      <c r="AG45" s="260"/>
      <c r="AH45" s="260"/>
      <c r="AI45" s="260"/>
    </row>
    <row r="46" spans="1:35" s="172" customFormat="1" ht="15" customHeight="1" x14ac:dyDescent="0.25">
      <c r="A46" s="268"/>
      <c r="B46" s="268"/>
      <c r="C46" s="268"/>
      <c r="D46" s="268"/>
      <c r="E46" s="268"/>
      <c r="F46" s="268"/>
      <c r="G46" s="268"/>
      <c r="H46" s="268"/>
      <c r="I46" s="268"/>
      <c r="J46" s="268"/>
      <c r="K46" s="269"/>
      <c r="L46" s="180"/>
      <c r="M46" s="181"/>
      <c r="N46" s="182"/>
      <c r="O46" s="183"/>
      <c r="P46" s="252"/>
      <c r="Q46" s="252"/>
      <c r="R46" s="252"/>
      <c r="S46" s="253"/>
      <c r="T46" s="185"/>
      <c r="U46" s="186" t="str">
        <f t="shared" si="0"/>
        <v/>
      </c>
      <c r="V46" s="187" t="str">
        <f t="shared" si="1"/>
        <v/>
      </c>
      <c r="W46" s="188" t="str">
        <f>IF(U46="Partnerský",T46*O46,IF(U46="Propojený",O46,""))</f>
        <v/>
      </c>
      <c r="X46" s="184" t="str">
        <f t="shared" si="6"/>
        <v/>
      </c>
      <c r="Y46" s="184" t="str">
        <f t="shared" si="7"/>
        <v/>
      </c>
      <c r="AE46" s="173"/>
      <c r="AF46" s="260"/>
      <c r="AG46" s="260"/>
      <c r="AH46" s="260"/>
      <c r="AI46" s="260"/>
    </row>
    <row r="47" spans="1:35" s="63" customFormat="1" ht="24" customHeight="1" x14ac:dyDescent="0.35">
      <c r="A47" s="265" t="s">
        <v>34</v>
      </c>
      <c r="B47" s="266"/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147">
        <f>SUM(W14:W46)</f>
        <v>0</v>
      </c>
      <c r="X47" s="138">
        <f>SUM(X14:X46)</f>
        <v>0</v>
      </c>
      <c r="Y47" s="139">
        <f>SUM(Y14:Y46)</f>
        <v>0</v>
      </c>
    </row>
    <row r="48" spans="1:35" s="63" customFormat="1" ht="24" customHeight="1" x14ac:dyDescent="0.35">
      <c r="A48" s="148" t="s">
        <v>35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0" t="s">
        <v>36</v>
      </c>
      <c r="M48" s="141">
        <v>25</v>
      </c>
      <c r="N48" s="261"/>
      <c r="O48" s="261"/>
      <c r="P48" s="261"/>
      <c r="Q48" s="261"/>
      <c r="R48" s="261"/>
      <c r="S48" s="261"/>
      <c r="T48" s="261"/>
      <c r="U48" s="261"/>
      <c r="V48" s="261"/>
      <c r="W48" s="150">
        <f>W47</f>
        <v>0</v>
      </c>
      <c r="X48" s="151">
        <f>X47/$M$48</f>
        <v>0</v>
      </c>
      <c r="Y48" s="142">
        <f>Y47/$M$48</f>
        <v>0</v>
      </c>
    </row>
    <row r="49" spans="20:27" s="63" customFormat="1" ht="42" hidden="1" customHeight="1" x14ac:dyDescent="0.25">
      <c r="T49" s="144" t="s">
        <v>37</v>
      </c>
      <c r="U49" s="63" t="s">
        <v>38</v>
      </c>
      <c r="V49" s="63" t="str">
        <f>IF(AND($W$47&lt;10,OR($X$48&lt;=2000000,$Y$48&lt;=2000000)),"ANO","NE")</f>
        <v>ANO</v>
      </c>
      <c r="X49" s="61"/>
    </row>
    <row r="50" spans="20:27" s="63" customFormat="1" ht="42" hidden="1" customHeight="1" x14ac:dyDescent="0.25">
      <c r="T50" s="144" t="s">
        <v>37</v>
      </c>
      <c r="U50" s="63" t="s">
        <v>39</v>
      </c>
      <c r="V50" s="63" t="str">
        <f>IF(AND($W$47&gt;10,$W$47&lt;50,OR($X$48&lt;=10000000,$Y$48&lt;=10000000)),"ANO","NE")</f>
        <v>NE</v>
      </c>
      <c r="W50" s="61"/>
    </row>
    <row r="51" spans="20:27" s="63" customFormat="1" ht="42" hidden="1" customHeight="1" x14ac:dyDescent="0.25">
      <c r="T51" s="144" t="s">
        <v>37</v>
      </c>
      <c r="U51" s="63" t="s">
        <v>40</v>
      </c>
      <c r="V51" s="63" t="str">
        <f>IF(AND($W$47&gt;50,$W$47&lt;250,OR($X$48&lt;=50000000,$Y$48&lt;=43000000)),"ANO","NE")</f>
        <v>NE</v>
      </c>
    </row>
    <row r="52" spans="20:27" s="63" customFormat="1" ht="17.100000000000001" hidden="1" customHeight="1" x14ac:dyDescent="0.25">
      <c r="T52" s="144" t="s">
        <v>37</v>
      </c>
      <c r="U52" s="63" t="s">
        <v>41</v>
      </c>
      <c r="V52" s="63" t="str">
        <f>IF(OR(W47&gt;=250,AND(Y48&gt;50000000,X48&gt;43000000)),"ANO","NE")</f>
        <v>NE</v>
      </c>
    </row>
    <row r="53" spans="20:27" s="63" customFormat="1" x14ac:dyDescent="0.25"/>
    <row r="54" spans="20:27" s="63" customFormat="1" x14ac:dyDescent="0.25"/>
    <row r="55" spans="20:27" s="63" customFormat="1" x14ac:dyDescent="0.25"/>
    <row r="56" spans="20:27" s="63" customFormat="1" x14ac:dyDescent="0.25"/>
    <row r="57" spans="20:27" s="63" customFormat="1" x14ac:dyDescent="0.25">
      <c r="AA57" s="61"/>
    </row>
  </sheetData>
  <sheetProtection algorithmName="SHA-512" hashValue="s3riLqlp9+9XS6xNBowWK0A1UsRwFkkYeMbSM54UcCxuoNeyzdulpmfpVuCCctef4VDjWjuGvbnxvsjbCpqhUg==" saltValue="xyQazLNtpw4XTDXH4b9aBw==" spinCount="100000" sheet="1" objects="1" scenarios="1" formatCells="0" formatColumns="0" formatRows="0" insertColumns="0" insertRows="0" deleteColumns="0" deleteRows="0"/>
  <mergeCells count="190">
    <mergeCell ref="AF45:AG45"/>
    <mergeCell ref="AH45:AI45"/>
    <mergeCell ref="A46:K46"/>
    <mergeCell ref="P46:Q46"/>
    <mergeCell ref="R46:S46"/>
    <mergeCell ref="AF46:AG46"/>
    <mergeCell ref="AH46:AI46"/>
    <mergeCell ref="A47:V47"/>
    <mergeCell ref="N48:V48"/>
    <mergeCell ref="A45:K45"/>
    <mergeCell ref="P45:Q45"/>
    <mergeCell ref="R45:S45"/>
    <mergeCell ref="A42:K42"/>
    <mergeCell ref="P42:Q42"/>
    <mergeCell ref="R42:S42"/>
    <mergeCell ref="AF42:AG42"/>
    <mergeCell ref="AH42:AI42"/>
    <mergeCell ref="AF43:AG43"/>
    <mergeCell ref="AH43:AI43"/>
    <mergeCell ref="A44:K44"/>
    <mergeCell ref="P44:Q44"/>
    <mergeCell ref="R44:S44"/>
    <mergeCell ref="AF44:AG44"/>
    <mergeCell ref="AH44:AI44"/>
    <mergeCell ref="A43:K43"/>
    <mergeCell ref="P43:Q43"/>
    <mergeCell ref="R43:S43"/>
    <mergeCell ref="AF39:AG39"/>
    <mergeCell ref="AH39:AI39"/>
    <mergeCell ref="A40:K40"/>
    <mergeCell ref="P40:Q40"/>
    <mergeCell ref="R40:S40"/>
    <mergeCell ref="AF40:AG40"/>
    <mergeCell ref="AH40:AI40"/>
    <mergeCell ref="AF41:AG41"/>
    <mergeCell ref="AH41:AI41"/>
    <mergeCell ref="A41:K41"/>
    <mergeCell ref="P41:Q41"/>
    <mergeCell ref="R41:S41"/>
    <mergeCell ref="A39:K39"/>
    <mergeCell ref="P39:Q39"/>
    <mergeCell ref="R39:S39"/>
    <mergeCell ref="P37:Q37"/>
    <mergeCell ref="R37:S37"/>
    <mergeCell ref="AF37:AG37"/>
    <mergeCell ref="AH37:AI37"/>
    <mergeCell ref="A38:K38"/>
    <mergeCell ref="P38:Q38"/>
    <mergeCell ref="R38:S38"/>
    <mergeCell ref="AF38:AG38"/>
    <mergeCell ref="AH38:AI38"/>
    <mergeCell ref="A37:K37"/>
    <mergeCell ref="A36:K36"/>
    <mergeCell ref="P36:Q36"/>
    <mergeCell ref="R36:S36"/>
    <mergeCell ref="AF36:AG36"/>
    <mergeCell ref="AH36:AI36"/>
    <mergeCell ref="A35:K35"/>
    <mergeCell ref="P35:Q35"/>
    <mergeCell ref="R35:S35"/>
    <mergeCell ref="AF35:AG35"/>
    <mergeCell ref="AH35:AI35"/>
    <mergeCell ref="A34:K34"/>
    <mergeCell ref="P34:Q34"/>
    <mergeCell ref="R34:S34"/>
    <mergeCell ref="AF34:AG34"/>
    <mergeCell ref="AH34:AI34"/>
    <mergeCell ref="A33:K33"/>
    <mergeCell ref="P33:Q33"/>
    <mergeCell ref="R33:S33"/>
    <mergeCell ref="AF33:AG33"/>
    <mergeCell ref="AH33:AI33"/>
    <mergeCell ref="A32:K32"/>
    <mergeCell ref="P32:Q32"/>
    <mergeCell ref="R32:S32"/>
    <mergeCell ref="AF32:AG32"/>
    <mergeCell ref="AH32:AI32"/>
    <mergeCell ref="A31:K31"/>
    <mergeCell ref="P31:Q31"/>
    <mergeCell ref="R31:S31"/>
    <mergeCell ref="AF31:AG31"/>
    <mergeCell ref="AH31:AI31"/>
    <mergeCell ref="P30:Q30"/>
    <mergeCell ref="R30:S30"/>
    <mergeCell ref="AF30:AG30"/>
    <mergeCell ref="AH30:AI30"/>
    <mergeCell ref="P29:Q29"/>
    <mergeCell ref="R29:S29"/>
    <mergeCell ref="AF29:AG29"/>
    <mergeCell ref="AH29:AI29"/>
    <mergeCell ref="A29:K29"/>
    <mergeCell ref="A30:K30"/>
    <mergeCell ref="P28:Q28"/>
    <mergeCell ref="R28:S28"/>
    <mergeCell ref="AF28:AG28"/>
    <mergeCell ref="AH28:AI28"/>
    <mergeCell ref="P27:Q27"/>
    <mergeCell ref="R27:S27"/>
    <mergeCell ref="AF27:AG27"/>
    <mergeCell ref="AH27:AI27"/>
    <mergeCell ref="A27:K27"/>
    <mergeCell ref="A28:K28"/>
    <mergeCell ref="P26:Q26"/>
    <mergeCell ref="R26:S26"/>
    <mergeCell ref="AF26:AG26"/>
    <mergeCell ref="AH26:AI26"/>
    <mergeCell ref="P25:Q25"/>
    <mergeCell ref="R25:S25"/>
    <mergeCell ref="AF25:AG25"/>
    <mergeCell ref="AH25:AI25"/>
    <mergeCell ref="A25:K25"/>
    <mergeCell ref="A26:K26"/>
    <mergeCell ref="AF22:AG22"/>
    <mergeCell ref="AH22:AI22"/>
    <mergeCell ref="P23:Q23"/>
    <mergeCell ref="R23:S23"/>
    <mergeCell ref="AF23:AG23"/>
    <mergeCell ref="AH23:AI23"/>
    <mergeCell ref="P24:Q24"/>
    <mergeCell ref="R24:S24"/>
    <mergeCell ref="AF24:AG24"/>
    <mergeCell ref="AH24:AI24"/>
    <mergeCell ref="AF18:AG18"/>
    <mergeCell ref="AH18:AI18"/>
    <mergeCell ref="P21:Q21"/>
    <mergeCell ref="R21:S21"/>
    <mergeCell ref="AF21:AG21"/>
    <mergeCell ref="AH21:AI21"/>
    <mergeCell ref="AF15:AG15"/>
    <mergeCell ref="AH15:AI15"/>
    <mergeCell ref="P16:Q16"/>
    <mergeCell ref="R16:S16"/>
    <mergeCell ref="AF16:AG16"/>
    <mergeCell ref="AH16:AI16"/>
    <mergeCell ref="P19:Q19"/>
    <mergeCell ref="R19:S19"/>
    <mergeCell ref="AF19:AG19"/>
    <mergeCell ref="AH19:AI19"/>
    <mergeCell ref="P17:Q17"/>
    <mergeCell ref="R17:S17"/>
    <mergeCell ref="P20:Q20"/>
    <mergeCell ref="R20:S20"/>
    <mergeCell ref="AF20:AG20"/>
    <mergeCell ref="AH20:AI20"/>
    <mergeCell ref="AH13:AI13"/>
    <mergeCell ref="P14:Q14"/>
    <mergeCell ref="R14:S14"/>
    <mergeCell ref="AF14:AG14"/>
    <mergeCell ref="AH14:AI14"/>
    <mergeCell ref="AF13:AG13"/>
    <mergeCell ref="AF17:AG17"/>
    <mergeCell ref="AH17:AI17"/>
    <mergeCell ref="A15:K15"/>
    <mergeCell ref="A16:K16"/>
    <mergeCell ref="A17:K17"/>
    <mergeCell ref="A1:T1"/>
    <mergeCell ref="A3:AA3"/>
    <mergeCell ref="A8:K8"/>
    <mergeCell ref="L8:M8"/>
    <mergeCell ref="N8:P8"/>
    <mergeCell ref="Q8:T8"/>
    <mergeCell ref="A4:T4"/>
    <mergeCell ref="A6:T6"/>
    <mergeCell ref="A7:K7"/>
    <mergeCell ref="L7:M7"/>
    <mergeCell ref="N7:P7"/>
    <mergeCell ref="Q7:T7"/>
    <mergeCell ref="A2:T2"/>
    <mergeCell ref="A18:K18"/>
    <mergeCell ref="A20:K20"/>
    <mergeCell ref="A21:K21"/>
    <mergeCell ref="A22:K22"/>
    <mergeCell ref="A23:K23"/>
    <mergeCell ref="A24:K24"/>
    <mergeCell ref="A9:T9"/>
    <mergeCell ref="A10:Y10"/>
    <mergeCell ref="A11:Y11"/>
    <mergeCell ref="P15:Q15"/>
    <mergeCell ref="R15:S15"/>
    <mergeCell ref="P18:Q18"/>
    <mergeCell ref="R18:S18"/>
    <mergeCell ref="P22:Q22"/>
    <mergeCell ref="R22:S22"/>
    <mergeCell ref="A14:K14"/>
    <mergeCell ref="A19:K19"/>
    <mergeCell ref="A12:S12"/>
    <mergeCell ref="U12:Y12"/>
    <mergeCell ref="A13:K13"/>
    <mergeCell ref="P13:Q13"/>
    <mergeCell ref="R13:S13"/>
  </mergeCells>
  <conditionalFormatting sqref="A8">
    <cfRule type="cellIs" dxfId="16" priority="4" operator="equal">
      <formula>"ANO"</formula>
    </cfRule>
  </conditionalFormatting>
  <conditionalFormatting sqref="L8">
    <cfRule type="cellIs" dxfId="15" priority="5" operator="equal">
      <formula>"ANO"</formula>
    </cfRule>
  </conditionalFormatting>
  <conditionalFormatting sqref="N8">
    <cfRule type="cellIs" dxfId="14" priority="6" operator="equal">
      <formula>"ANO"</formula>
    </cfRule>
  </conditionalFormatting>
  <conditionalFormatting sqref="N14:N46">
    <cfRule type="cellIs" dxfId="13" priority="8" operator="equal">
      <formula>"Odebráno"</formula>
    </cfRule>
  </conditionalFormatting>
  <conditionalFormatting sqref="Q8:T8">
    <cfRule type="cellIs" dxfId="12" priority="3" operator="equal">
      <formula>"ANO"</formula>
    </cfRule>
  </conditionalFormatting>
  <conditionalFormatting sqref="U14:Y46">
    <cfRule type="expression" dxfId="11" priority="7">
      <formula>$U14="Partnerský"</formula>
    </cfRule>
    <cfRule type="expression" dxfId="10" priority="9">
      <formula>U14="nepřepočítává se"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List2!$A$3:$A$5</xm:f>
          </x14:formula1>
          <xm:sqref>X6:Y6</xm:sqref>
        </x14:dataValidation>
        <x14:dataValidation type="list" allowBlank="1" showInputMessage="1" showErrorMessage="1" xr:uid="{00000000-0002-0000-0200-000001000000}">
          <x14:formula1>
            <xm:f>List2!$A$8:$A$10</xm:f>
          </x14:formula1>
          <xm:sqref>N14:N46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77"/>
  <sheetViews>
    <sheetView topLeftCell="A10" workbookViewId="0">
      <selection activeCell="L24" sqref="L24"/>
    </sheetView>
  </sheetViews>
  <sheetFormatPr defaultColWidth="8.7109375" defaultRowHeight="15" x14ac:dyDescent="0.25"/>
  <cols>
    <col min="1" max="9" width="1.7109375" style="61" customWidth="1"/>
    <col min="10" max="10" width="2.42578125" style="61" customWidth="1"/>
    <col min="11" max="12" width="14.85546875" style="61" customWidth="1"/>
    <col min="13" max="13" width="16.7109375" style="61" customWidth="1"/>
    <col min="14" max="14" width="15.28515625" style="61" customWidth="1"/>
    <col min="15" max="15" width="10.85546875" style="66" customWidth="1"/>
    <col min="16" max="16" width="7.140625" style="61" customWidth="1"/>
    <col min="17" max="17" width="7.28515625" style="61" customWidth="1"/>
    <col min="18" max="18" width="5.7109375" style="61" customWidth="1"/>
    <col min="19" max="19" width="7.85546875" style="61" customWidth="1"/>
    <col min="20" max="20" width="14.42578125" style="61" customWidth="1"/>
    <col min="21" max="21" width="10.85546875" style="61" customWidth="1"/>
    <col min="22" max="22" width="14.85546875" style="61" customWidth="1"/>
    <col min="23" max="23" width="10.5703125" style="61" customWidth="1"/>
    <col min="24" max="24" width="21.42578125" style="61" customWidth="1"/>
    <col min="25" max="25" width="19.5703125" style="61" customWidth="1"/>
    <col min="26" max="27" width="5.7109375" style="153" customWidth="1"/>
    <col min="28" max="35" width="8.7109375" style="152"/>
    <col min="36" max="37" width="8.7109375" style="63"/>
    <col min="38" max="38" width="8.7109375" style="61"/>
  </cols>
  <sheetData>
    <row r="1" spans="1:37" ht="42.6" customHeight="1" x14ac:dyDescent="0.25">
      <c r="A1" s="203" t="s">
        <v>103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5"/>
      <c r="U1" s="92"/>
      <c r="V1" s="92"/>
      <c r="W1" s="92"/>
      <c r="X1" s="92"/>
      <c r="Y1" s="92"/>
      <c r="Z1" s="158"/>
      <c r="AA1" s="158"/>
    </row>
    <row r="2" spans="1:37" ht="62.1" customHeight="1" x14ac:dyDescent="0.25">
      <c r="A2" s="206" t="s">
        <v>163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62"/>
      <c r="V2" s="62"/>
      <c r="W2" s="63"/>
      <c r="X2" s="63"/>
      <c r="Y2" s="63"/>
      <c r="Z2" s="152"/>
      <c r="AA2" s="152"/>
    </row>
    <row r="3" spans="1:37" ht="16.5" customHeight="1" x14ac:dyDescent="0.25">
      <c r="A3" s="208"/>
      <c r="B3" s="209"/>
      <c r="C3" s="209"/>
      <c r="D3" s="209"/>
      <c r="E3" s="209"/>
      <c r="F3" s="209"/>
      <c r="G3" s="209"/>
      <c r="H3" s="209"/>
      <c r="I3" s="209"/>
      <c r="J3" s="209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1"/>
    </row>
    <row r="4" spans="1:37" ht="47.45" customHeight="1" x14ac:dyDescent="0.25">
      <c r="A4" s="212" t="s">
        <v>4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129"/>
      <c r="V4" s="129"/>
      <c r="W4" s="129"/>
      <c r="X4" s="129"/>
      <c r="Y4" s="129"/>
      <c r="Z4" s="157"/>
      <c r="AA4" s="152"/>
    </row>
    <row r="5" spans="1:37" ht="14.1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52"/>
      <c r="AA5" s="152"/>
      <c r="AE5" s="159"/>
      <c r="AF5" s="159"/>
      <c r="AG5" s="159"/>
      <c r="AH5" s="159"/>
      <c r="AI5" s="159"/>
    </row>
    <row r="6" spans="1:37" ht="33.6" customHeight="1" x14ac:dyDescent="0.25">
      <c r="A6" s="213" t="s">
        <v>5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5"/>
      <c r="U6" s="145"/>
      <c r="V6" s="145"/>
      <c r="W6" s="145"/>
      <c r="X6" s="146"/>
      <c r="Y6" s="146"/>
      <c r="Z6" s="152"/>
      <c r="AA6" s="152"/>
      <c r="AE6" s="159"/>
      <c r="AF6" s="159"/>
      <c r="AG6" s="159"/>
      <c r="AH6" s="159"/>
      <c r="AI6" s="159"/>
    </row>
    <row r="7" spans="1:37" ht="79.5" customHeight="1" x14ac:dyDescent="0.25">
      <c r="A7" s="216" t="s">
        <v>6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8" t="s">
        <v>7</v>
      </c>
      <c r="M7" s="218"/>
      <c r="N7" s="219" t="s">
        <v>8</v>
      </c>
      <c r="O7" s="220"/>
      <c r="P7" s="220"/>
      <c r="Q7" s="218" t="s">
        <v>9</v>
      </c>
      <c r="R7" s="218"/>
      <c r="S7" s="218"/>
      <c r="T7" s="221"/>
      <c r="U7" s="135"/>
      <c r="V7" s="135"/>
      <c r="W7" s="63"/>
      <c r="X7" s="63"/>
      <c r="Y7" s="63"/>
      <c r="AB7" s="153"/>
      <c r="AC7" s="153"/>
      <c r="AD7" s="153"/>
      <c r="AE7" s="153"/>
      <c r="AF7" s="153"/>
      <c r="AG7" s="153"/>
      <c r="AH7" s="153"/>
      <c r="AI7" s="153"/>
      <c r="AJ7" s="61"/>
      <c r="AK7" s="61"/>
    </row>
    <row r="8" spans="1:37" ht="30" customHeight="1" x14ac:dyDescent="0.25">
      <c r="A8" s="199" t="str">
        <f>IF(AND($W$47&lt;10,OR($X$48&lt;=2000000,$Y$48&lt;=2000000)),"ANO","NE")</f>
        <v>ANO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 t="str">
        <f>IF(AND($W$48&gt;10,$W$48&lt;50,OR($X$48&lt;=10000000,$Y$48&lt;=10000000)),"ANO","NE")</f>
        <v>NE</v>
      </c>
      <c r="M8" s="200"/>
      <c r="N8" s="200" t="str">
        <f>IF(AND($W$48&gt;=50,$W$48&lt;250,OR($X$48&lt;=543000000,$Y$48&lt;=50000000)),"ANO","NE")</f>
        <v>NE</v>
      </c>
      <c r="O8" s="200"/>
      <c r="P8" s="200"/>
      <c r="Q8" s="200" t="str">
        <f>IF(OR(W48&gt;=250,AND($X$48&gt;43000000,$Y$48&gt;50000000)),"ANO","NE")</f>
        <v>NE</v>
      </c>
      <c r="R8" s="200"/>
      <c r="S8" s="200"/>
      <c r="T8" s="201"/>
      <c r="U8" s="135"/>
      <c r="V8" s="135"/>
      <c r="W8" s="63"/>
      <c r="X8" s="63"/>
      <c r="Y8" s="63"/>
      <c r="AB8" s="153"/>
      <c r="AC8" s="153"/>
      <c r="AD8" s="153"/>
      <c r="AE8" s="153"/>
      <c r="AF8" s="153"/>
      <c r="AG8" s="153"/>
      <c r="AH8" s="153"/>
      <c r="AI8" s="153"/>
      <c r="AJ8" s="61"/>
      <c r="AK8" s="61"/>
    </row>
    <row r="9" spans="1:37" ht="30" customHeight="1" x14ac:dyDescent="0.25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135"/>
      <c r="V9" s="135"/>
      <c r="W9" s="63"/>
      <c r="X9" s="63"/>
      <c r="AB9" s="153"/>
      <c r="AC9" s="153"/>
      <c r="AD9" s="153"/>
      <c r="AE9" s="153"/>
      <c r="AF9" s="153"/>
      <c r="AG9" s="153"/>
      <c r="AH9" s="153"/>
      <c r="AI9" s="153"/>
      <c r="AJ9" s="61"/>
      <c r="AK9" s="61"/>
    </row>
    <row r="10" spans="1:37" ht="42.6" customHeight="1" x14ac:dyDescent="0.25">
      <c r="A10" s="212" t="s">
        <v>18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AB10" s="153"/>
      <c r="AC10" s="153"/>
      <c r="AD10" s="153"/>
      <c r="AE10" s="153"/>
      <c r="AF10" s="153"/>
      <c r="AG10" s="153"/>
      <c r="AH10" s="153"/>
      <c r="AI10" s="153"/>
      <c r="AJ10" s="61"/>
      <c r="AK10" s="61"/>
    </row>
    <row r="11" spans="1:37" ht="12.6" customHeight="1" x14ac:dyDescent="0.25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152"/>
      <c r="AA11" s="152"/>
      <c r="AE11" s="159"/>
      <c r="AF11" s="159"/>
      <c r="AG11" s="159"/>
      <c r="AH11" s="159"/>
      <c r="AI11" s="159"/>
    </row>
    <row r="12" spans="1:37" ht="35.450000000000003" customHeight="1" x14ac:dyDescent="0.25">
      <c r="A12" s="230" t="s">
        <v>19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2"/>
      <c r="T12" s="134" t="s">
        <v>20</v>
      </c>
      <c r="U12" s="233" t="s">
        <v>21</v>
      </c>
      <c r="V12" s="234"/>
      <c r="W12" s="234"/>
      <c r="X12" s="234"/>
      <c r="Y12" s="235"/>
      <c r="Z12" s="157"/>
      <c r="AA12" s="152"/>
      <c r="AE12" s="159"/>
      <c r="AF12" s="159"/>
      <c r="AG12" s="159"/>
      <c r="AH12" s="159"/>
      <c r="AI12" s="159"/>
    </row>
    <row r="13" spans="1:37" ht="30" customHeight="1" x14ac:dyDescent="0.25">
      <c r="A13" s="223" t="s">
        <v>22</v>
      </c>
      <c r="B13" s="224"/>
      <c r="C13" s="224"/>
      <c r="D13" s="224"/>
      <c r="E13" s="224"/>
      <c r="F13" s="224"/>
      <c r="G13" s="224"/>
      <c r="H13" s="224"/>
      <c r="I13" s="224"/>
      <c r="J13" s="224"/>
      <c r="K13" s="225"/>
      <c r="L13" s="131" t="s">
        <v>23</v>
      </c>
      <c r="M13" s="131" t="s">
        <v>24</v>
      </c>
      <c r="N13" s="128" t="s">
        <v>25</v>
      </c>
      <c r="O13" s="132" t="s">
        <v>26</v>
      </c>
      <c r="P13" s="226" t="s">
        <v>27</v>
      </c>
      <c r="Q13" s="226"/>
      <c r="R13" s="226" t="s">
        <v>28</v>
      </c>
      <c r="S13" s="227"/>
      <c r="T13" s="137" t="s">
        <v>29</v>
      </c>
      <c r="U13" s="133" t="s">
        <v>30</v>
      </c>
      <c r="V13" s="128" t="s">
        <v>31</v>
      </c>
      <c r="W13" s="132" t="s">
        <v>26</v>
      </c>
      <c r="X13" s="130" t="s">
        <v>27</v>
      </c>
      <c r="Y13" s="161" t="s">
        <v>28</v>
      </c>
      <c r="Z13" s="157"/>
      <c r="AA13" s="152"/>
      <c r="AE13" s="160"/>
      <c r="AF13" s="222"/>
      <c r="AG13" s="222"/>
      <c r="AH13" s="222"/>
      <c r="AI13" s="222"/>
    </row>
    <row r="14" spans="1:37" s="172" customFormat="1" ht="15" customHeight="1" x14ac:dyDescent="0.25">
      <c r="A14" s="202"/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162"/>
      <c r="M14" s="163"/>
      <c r="N14" s="164"/>
      <c r="O14" s="165"/>
      <c r="P14" s="197"/>
      <c r="Q14" s="197"/>
      <c r="R14" s="197"/>
      <c r="S14" s="198"/>
      <c r="T14" s="167"/>
      <c r="U14" s="168" t="str">
        <f t="shared" ref="U14:U46" si="0">IF(AND(T14&gt;=25%,T14&lt;=50%),"Partnerský",IF(T14&gt;50%,"Propojený",""))</f>
        <v/>
      </c>
      <c r="V14" s="169" t="str">
        <f t="shared" ref="V14:V46" si="1">IF(U14="Partnerský","Přepočítá se",IF(U14="Propojený","Nepřepočítá se",""))</f>
        <v/>
      </c>
      <c r="W14" s="170" t="str">
        <f t="shared" ref="W14:W20" si="2">IF(U14="Partnerský",T14*O14,IF(U14="Propojený",O14,""))</f>
        <v/>
      </c>
      <c r="X14" s="166" t="str">
        <f t="shared" ref="X14:X21" si="3">IF(U14="Partnerský",T14*P14,IF(U14="Propojený",P14,""))</f>
        <v/>
      </c>
      <c r="Y14" s="171" t="str">
        <f t="shared" ref="Y14:Y27" si="4">IF(U14="Partnerský",T14*R14,IF(U14="Propojený",R14,""))</f>
        <v/>
      </c>
      <c r="Z14" s="191"/>
      <c r="AA14" s="192"/>
      <c r="AB14" s="192"/>
      <c r="AC14" s="192"/>
      <c r="AD14" s="192"/>
      <c r="AE14" s="193"/>
      <c r="AF14" s="236"/>
      <c r="AG14" s="236"/>
      <c r="AH14" s="236"/>
      <c r="AI14" s="236"/>
    </row>
    <row r="15" spans="1:37" s="172" customFormat="1" ht="15" customHeight="1" x14ac:dyDescent="0.25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162"/>
      <c r="M15" s="163"/>
      <c r="N15" s="164"/>
      <c r="O15" s="165"/>
      <c r="P15" s="197"/>
      <c r="Q15" s="197"/>
      <c r="R15" s="197"/>
      <c r="S15" s="198"/>
      <c r="T15" s="167"/>
      <c r="U15" s="168" t="str">
        <f t="shared" si="0"/>
        <v/>
      </c>
      <c r="V15" s="169" t="str">
        <f t="shared" si="1"/>
        <v/>
      </c>
      <c r="W15" s="170" t="str">
        <f t="shared" si="2"/>
        <v/>
      </c>
      <c r="X15" s="166" t="str">
        <f t="shared" si="3"/>
        <v/>
      </c>
      <c r="Y15" s="171" t="str">
        <f t="shared" si="4"/>
        <v/>
      </c>
      <c r="Z15" s="191"/>
      <c r="AA15" s="192"/>
      <c r="AB15" s="192"/>
      <c r="AC15" s="192"/>
      <c r="AD15" s="192"/>
      <c r="AE15" s="193"/>
      <c r="AF15" s="236"/>
      <c r="AG15" s="236"/>
      <c r="AH15" s="236"/>
      <c r="AI15" s="236"/>
    </row>
    <row r="16" spans="1:37" s="172" customFormat="1" ht="15" customHeight="1" x14ac:dyDescent="0.25">
      <c r="A16" s="20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162"/>
      <c r="M16" s="163"/>
      <c r="N16" s="164"/>
      <c r="O16" s="165"/>
      <c r="P16" s="197"/>
      <c r="Q16" s="197"/>
      <c r="R16" s="197"/>
      <c r="S16" s="198"/>
      <c r="T16" s="167"/>
      <c r="U16" s="168" t="str">
        <f t="shared" si="0"/>
        <v/>
      </c>
      <c r="V16" s="169" t="str">
        <f t="shared" si="1"/>
        <v/>
      </c>
      <c r="W16" s="170" t="str">
        <f t="shared" si="2"/>
        <v/>
      </c>
      <c r="X16" s="166" t="str">
        <f t="shared" si="3"/>
        <v/>
      </c>
      <c r="Y16" s="171" t="str">
        <f t="shared" si="4"/>
        <v/>
      </c>
      <c r="Z16" s="191"/>
      <c r="AA16" s="192"/>
      <c r="AB16" s="192"/>
      <c r="AC16" s="192"/>
      <c r="AD16" s="192"/>
      <c r="AE16" s="193"/>
      <c r="AF16" s="236"/>
      <c r="AG16" s="236"/>
      <c r="AH16" s="236"/>
      <c r="AI16" s="236"/>
    </row>
    <row r="17" spans="1:35" s="172" customFormat="1" ht="15" customHeight="1" x14ac:dyDescent="0.25">
      <c r="A17" s="202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162"/>
      <c r="M17" s="163"/>
      <c r="N17" s="164"/>
      <c r="O17" s="165"/>
      <c r="P17" s="197"/>
      <c r="Q17" s="197"/>
      <c r="R17" s="197"/>
      <c r="S17" s="198"/>
      <c r="T17" s="167"/>
      <c r="U17" s="168" t="str">
        <f t="shared" si="0"/>
        <v/>
      </c>
      <c r="V17" s="169" t="str">
        <f t="shared" si="1"/>
        <v/>
      </c>
      <c r="W17" s="170" t="str">
        <f t="shared" si="2"/>
        <v/>
      </c>
      <c r="X17" s="166" t="str">
        <f t="shared" si="3"/>
        <v/>
      </c>
      <c r="Y17" s="171" t="str">
        <f t="shared" si="4"/>
        <v/>
      </c>
      <c r="Z17" s="191"/>
      <c r="AA17" s="192"/>
      <c r="AB17" s="192"/>
      <c r="AC17" s="192"/>
      <c r="AD17" s="192"/>
      <c r="AE17" s="193"/>
      <c r="AF17" s="236"/>
      <c r="AG17" s="236"/>
      <c r="AH17" s="236"/>
      <c r="AI17" s="236"/>
    </row>
    <row r="18" spans="1:35" s="172" customFormat="1" ht="15" customHeight="1" x14ac:dyDescent="0.25">
      <c r="A18" s="202"/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162"/>
      <c r="M18" s="163"/>
      <c r="N18" s="164"/>
      <c r="O18" s="165"/>
      <c r="P18" s="197"/>
      <c r="Q18" s="197"/>
      <c r="R18" s="197"/>
      <c r="S18" s="198"/>
      <c r="T18" s="167"/>
      <c r="U18" s="168" t="str">
        <f t="shared" si="0"/>
        <v/>
      </c>
      <c r="V18" s="169" t="str">
        <f t="shared" si="1"/>
        <v/>
      </c>
      <c r="W18" s="170" t="str">
        <f t="shared" si="2"/>
        <v/>
      </c>
      <c r="X18" s="166" t="str">
        <f t="shared" si="3"/>
        <v/>
      </c>
      <c r="Y18" s="171" t="str">
        <f t="shared" si="4"/>
        <v/>
      </c>
      <c r="Z18" s="191"/>
      <c r="AA18" s="192"/>
      <c r="AB18" s="192"/>
      <c r="AC18" s="192"/>
      <c r="AD18" s="192"/>
      <c r="AE18" s="193"/>
      <c r="AF18" s="236"/>
      <c r="AG18" s="236"/>
      <c r="AH18" s="236"/>
      <c r="AI18" s="236"/>
    </row>
    <row r="19" spans="1:35" s="172" customFormat="1" ht="15" customHeight="1" x14ac:dyDescent="0.25">
      <c r="A19" s="202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162"/>
      <c r="M19" s="163"/>
      <c r="N19" s="164"/>
      <c r="O19" s="165"/>
      <c r="P19" s="197"/>
      <c r="Q19" s="197"/>
      <c r="R19" s="197"/>
      <c r="S19" s="198"/>
      <c r="T19" s="167"/>
      <c r="U19" s="168" t="str">
        <f t="shared" si="0"/>
        <v/>
      </c>
      <c r="V19" s="169" t="str">
        <f t="shared" si="1"/>
        <v/>
      </c>
      <c r="W19" s="170" t="str">
        <f t="shared" si="2"/>
        <v/>
      </c>
      <c r="X19" s="166" t="str">
        <f t="shared" si="3"/>
        <v/>
      </c>
      <c r="Y19" s="171" t="str">
        <f t="shared" si="4"/>
        <v/>
      </c>
      <c r="Z19" s="191"/>
      <c r="AA19" s="192"/>
      <c r="AB19" s="192"/>
      <c r="AC19" s="192"/>
      <c r="AD19" s="192"/>
      <c r="AE19" s="193"/>
      <c r="AF19" s="236"/>
      <c r="AG19" s="236"/>
      <c r="AH19" s="236"/>
      <c r="AI19" s="236"/>
    </row>
    <row r="20" spans="1:35" s="172" customFormat="1" ht="15" customHeight="1" x14ac:dyDescent="0.25">
      <c r="A20" s="202"/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175"/>
      <c r="M20" s="176"/>
      <c r="N20" s="164"/>
      <c r="O20" s="165"/>
      <c r="P20" s="197"/>
      <c r="Q20" s="197"/>
      <c r="R20" s="197"/>
      <c r="S20" s="198"/>
      <c r="T20" s="167"/>
      <c r="U20" s="168" t="str">
        <f t="shared" si="0"/>
        <v/>
      </c>
      <c r="V20" s="169" t="str">
        <f t="shared" si="1"/>
        <v/>
      </c>
      <c r="W20" s="170" t="str">
        <f t="shared" si="2"/>
        <v/>
      </c>
      <c r="X20" s="166" t="str">
        <f t="shared" si="3"/>
        <v/>
      </c>
      <c r="Y20" s="171" t="str">
        <f t="shared" si="4"/>
        <v/>
      </c>
      <c r="Z20" s="191"/>
      <c r="AA20" s="192"/>
      <c r="AB20" s="192"/>
      <c r="AC20" s="192"/>
      <c r="AD20" s="192"/>
      <c r="AE20" s="193"/>
      <c r="AF20" s="236"/>
      <c r="AG20" s="236"/>
      <c r="AH20" s="236"/>
      <c r="AI20" s="236"/>
    </row>
    <row r="21" spans="1:35" s="172" customFormat="1" ht="15" customHeight="1" x14ac:dyDescent="0.25">
      <c r="A21" s="202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175"/>
      <c r="M21" s="176"/>
      <c r="N21" s="164"/>
      <c r="O21" s="165"/>
      <c r="P21" s="197"/>
      <c r="Q21" s="197"/>
      <c r="R21" s="197"/>
      <c r="S21" s="198"/>
      <c r="T21" s="167"/>
      <c r="U21" s="168" t="str">
        <f t="shared" si="0"/>
        <v/>
      </c>
      <c r="V21" s="169" t="str">
        <f t="shared" si="1"/>
        <v/>
      </c>
      <c r="W21" s="170"/>
      <c r="X21" s="166" t="str">
        <f t="shared" si="3"/>
        <v/>
      </c>
      <c r="Y21" s="171" t="str">
        <f t="shared" si="4"/>
        <v/>
      </c>
      <c r="Z21" s="191"/>
      <c r="AA21" s="192"/>
      <c r="AB21" s="192"/>
      <c r="AC21" s="192"/>
      <c r="AD21" s="192"/>
      <c r="AE21" s="193"/>
      <c r="AF21" s="236"/>
      <c r="AG21" s="236"/>
      <c r="AH21" s="236"/>
      <c r="AI21" s="236"/>
    </row>
    <row r="22" spans="1:35" s="172" customFormat="1" ht="15" customHeight="1" x14ac:dyDescent="0.25">
      <c r="A22" s="202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175"/>
      <c r="M22" s="176"/>
      <c r="N22" s="164"/>
      <c r="O22" s="165"/>
      <c r="P22" s="197"/>
      <c r="Q22" s="197"/>
      <c r="R22" s="197"/>
      <c r="S22" s="198"/>
      <c r="T22" s="167"/>
      <c r="U22" s="168" t="str">
        <f t="shared" si="0"/>
        <v/>
      </c>
      <c r="V22" s="169" t="str">
        <f t="shared" si="1"/>
        <v/>
      </c>
      <c r="W22" s="170" t="str">
        <f t="shared" ref="W22:W45" si="5">IF(U22="Partnerský",T22*O22,IF(U22="Propojený",O22,""))</f>
        <v/>
      </c>
      <c r="X22" s="190"/>
      <c r="Y22" s="171" t="str">
        <f t="shared" si="4"/>
        <v/>
      </c>
      <c r="Z22" s="191"/>
      <c r="AA22" s="192"/>
      <c r="AB22" s="192"/>
      <c r="AC22" s="192"/>
      <c r="AD22" s="192"/>
      <c r="AE22" s="193"/>
      <c r="AF22" s="236"/>
      <c r="AG22" s="236"/>
      <c r="AH22" s="236"/>
      <c r="AI22" s="236"/>
    </row>
    <row r="23" spans="1:35" s="172" customFormat="1" ht="15" customHeight="1" x14ac:dyDescent="0.2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175"/>
      <c r="M23" s="176"/>
      <c r="N23" s="164"/>
      <c r="O23" s="165"/>
      <c r="P23" s="197"/>
      <c r="Q23" s="197"/>
      <c r="R23" s="197"/>
      <c r="S23" s="198"/>
      <c r="T23" s="167"/>
      <c r="U23" s="168" t="str">
        <f t="shared" si="0"/>
        <v/>
      </c>
      <c r="V23" s="169" t="str">
        <f t="shared" si="1"/>
        <v/>
      </c>
      <c r="W23" s="170" t="str">
        <f t="shared" si="5"/>
        <v/>
      </c>
      <c r="X23" s="166" t="str">
        <f t="shared" ref="X23:X46" si="6">IF(U23="Partnerský",T23*P23,IF(U23="Propojený",P23,""))</f>
        <v/>
      </c>
      <c r="Y23" s="171" t="str">
        <f t="shared" si="4"/>
        <v/>
      </c>
      <c r="Z23" s="191"/>
      <c r="AA23" s="192"/>
      <c r="AB23" s="192"/>
      <c r="AC23" s="192"/>
      <c r="AD23" s="192"/>
      <c r="AE23" s="193"/>
      <c r="AF23" s="236"/>
      <c r="AG23" s="236"/>
      <c r="AH23" s="236"/>
      <c r="AI23" s="236"/>
    </row>
    <row r="24" spans="1:35" s="172" customFormat="1" ht="12" customHeight="1" x14ac:dyDescent="0.2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175"/>
      <c r="M24" s="176"/>
      <c r="N24" s="164"/>
      <c r="O24" s="165"/>
      <c r="P24" s="197"/>
      <c r="Q24" s="197"/>
      <c r="R24" s="197"/>
      <c r="S24" s="198"/>
      <c r="T24" s="167"/>
      <c r="U24" s="168" t="str">
        <f t="shared" si="0"/>
        <v/>
      </c>
      <c r="V24" s="169" t="str">
        <f t="shared" si="1"/>
        <v/>
      </c>
      <c r="W24" s="170" t="str">
        <f t="shared" si="5"/>
        <v/>
      </c>
      <c r="X24" s="166" t="str">
        <f t="shared" si="6"/>
        <v/>
      </c>
      <c r="Y24" s="171" t="str">
        <f t="shared" si="4"/>
        <v/>
      </c>
      <c r="Z24" s="191"/>
      <c r="AA24" s="192"/>
      <c r="AB24" s="192"/>
      <c r="AC24" s="192"/>
      <c r="AD24" s="192"/>
      <c r="AE24" s="193"/>
      <c r="AF24" s="236"/>
      <c r="AG24" s="236"/>
      <c r="AH24" s="236"/>
      <c r="AI24" s="236"/>
    </row>
    <row r="25" spans="1:35" s="172" customFormat="1" ht="1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175"/>
      <c r="M25" s="176"/>
      <c r="N25" s="164"/>
      <c r="O25" s="165"/>
      <c r="P25" s="197"/>
      <c r="Q25" s="197"/>
      <c r="R25" s="197"/>
      <c r="S25" s="198"/>
      <c r="T25" s="167"/>
      <c r="U25" s="168" t="str">
        <f t="shared" si="0"/>
        <v/>
      </c>
      <c r="V25" s="169" t="str">
        <f t="shared" si="1"/>
        <v/>
      </c>
      <c r="W25" s="170" t="str">
        <f t="shared" si="5"/>
        <v/>
      </c>
      <c r="X25" s="166" t="str">
        <f t="shared" si="6"/>
        <v/>
      </c>
      <c r="Y25" s="171" t="str">
        <f t="shared" si="4"/>
        <v/>
      </c>
      <c r="Z25" s="191"/>
      <c r="AA25" s="192"/>
      <c r="AB25" s="192"/>
      <c r="AC25" s="192"/>
      <c r="AD25" s="192"/>
      <c r="AE25" s="193"/>
      <c r="AF25" s="236"/>
      <c r="AG25" s="236"/>
      <c r="AH25" s="236"/>
      <c r="AI25" s="236"/>
    </row>
    <row r="26" spans="1:35" s="172" customFormat="1" ht="1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175"/>
      <c r="M26" s="176"/>
      <c r="N26" s="164"/>
      <c r="O26" s="165"/>
      <c r="P26" s="197"/>
      <c r="Q26" s="197"/>
      <c r="R26" s="197"/>
      <c r="S26" s="198"/>
      <c r="T26" s="167"/>
      <c r="U26" s="168" t="str">
        <f t="shared" si="0"/>
        <v/>
      </c>
      <c r="V26" s="169" t="str">
        <f t="shared" si="1"/>
        <v/>
      </c>
      <c r="W26" s="170" t="str">
        <f t="shared" si="5"/>
        <v/>
      </c>
      <c r="X26" s="166" t="str">
        <f t="shared" si="6"/>
        <v/>
      </c>
      <c r="Y26" s="171" t="str">
        <f t="shared" si="4"/>
        <v/>
      </c>
      <c r="Z26" s="191"/>
      <c r="AA26" s="192"/>
      <c r="AB26" s="192"/>
      <c r="AC26" s="192"/>
      <c r="AD26" s="192"/>
      <c r="AE26" s="193"/>
      <c r="AF26" s="236"/>
      <c r="AG26" s="236"/>
      <c r="AH26" s="236"/>
      <c r="AI26" s="236"/>
    </row>
    <row r="27" spans="1:35" s="172" customFormat="1" ht="1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175"/>
      <c r="M27" s="176"/>
      <c r="N27" s="164"/>
      <c r="O27" s="165"/>
      <c r="P27" s="197"/>
      <c r="Q27" s="197"/>
      <c r="R27" s="197"/>
      <c r="S27" s="198"/>
      <c r="T27" s="167"/>
      <c r="U27" s="168" t="str">
        <f t="shared" si="0"/>
        <v/>
      </c>
      <c r="V27" s="169" t="str">
        <f t="shared" si="1"/>
        <v/>
      </c>
      <c r="W27" s="170" t="str">
        <f t="shared" si="5"/>
        <v/>
      </c>
      <c r="X27" s="166" t="str">
        <f t="shared" si="6"/>
        <v/>
      </c>
      <c r="Y27" s="171" t="str">
        <f t="shared" si="4"/>
        <v/>
      </c>
      <c r="Z27" s="191"/>
      <c r="AA27" s="192"/>
      <c r="AB27" s="192"/>
      <c r="AC27" s="192"/>
      <c r="AD27" s="192"/>
      <c r="AE27" s="193"/>
      <c r="AF27" s="236"/>
      <c r="AG27" s="236"/>
      <c r="AH27" s="236"/>
      <c r="AI27" s="236"/>
    </row>
    <row r="28" spans="1:35" s="172" customFormat="1" ht="1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175"/>
      <c r="M28" s="176"/>
      <c r="N28" s="164"/>
      <c r="O28" s="165"/>
      <c r="P28" s="197"/>
      <c r="Q28" s="197"/>
      <c r="R28" s="197"/>
      <c r="S28" s="198"/>
      <c r="T28" s="167"/>
      <c r="U28" s="168" t="str">
        <f t="shared" si="0"/>
        <v/>
      </c>
      <c r="V28" s="169" t="str">
        <f t="shared" si="1"/>
        <v/>
      </c>
      <c r="W28" s="170" t="str">
        <f t="shared" si="5"/>
        <v/>
      </c>
      <c r="X28" s="166" t="str">
        <f t="shared" si="6"/>
        <v/>
      </c>
      <c r="Y28" s="171"/>
      <c r="Z28" s="191"/>
      <c r="AA28" s="192"/>
      <c r="AB28" s="192"/>
      <c r="AC28" s="192"/>
      <c r="AD28" s="192"/>
      <c r="AE28" s="193"/>
      <c r="AF28" s="236"/>
      <c r="AG28" s="236"/>
      <c r="AH28" s="236"/>
      <c r="AI28" s="236"/>
    </row>
    <row r="29" spans="1:35" s="172" customFormat="1" ht="1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175"/>
      <c r="M29" s="176"/>
      <c r="N29" s="164"/>
      <c r="O29" s="165"/>
      <c r="P29" s="197"/>
      <c r="Q29" s="197"/>
      <c r="R29" s="197"/>
      <c r="S29" s="198"/>
      <c r="T29" s="167"/>
      <c r="U29" s="168" t="str">
        <f t="shared" si="0"/>
        <v/>
      </c>
      <c r="V29" s="169" t="str">
        <f t="shared" si="1"/>
        <v/>
      </c>
      <c r="W29" s="170" t="str">
        <f t="shared" si="5"/>
        <v/>
      </c>
      <c r="X29" s="166" t="str">
        <f t="shared" si="6"/>
        <v/>
      </c>
      <c r="Y29" s="171" t="str">
        <f t="shared" ref="Y29:Y46" si="7">IF(U29="Partnerský",T29*R29,IF(U29="Propojený",R29,""))</f>
        <v/>
      </c>
      <c r="Z29" s="191"/>
      <c r="AA29" s="192"/>
      <c r="AB29" s="192"/>
      <c r="AC29" s="192"/>
      <c r="AD29" s="192"/>
      <c r="AE29" s="193"/>
      <c r="AF29" s="236"/>
      <c r="AG29" s="236"/>
      <c r="AH29" s="236"/>
      <c r="AI29" s="236"/>
    </row>
    <row r="30" spans="1:35" s="172" customFormat="1" ht="1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175"/>
      <c r="M30" s="176"/>
      <c r="N30" s="164"/>
      <c r="O30" s="165"/>
      <c r="P30" s="197"/>
      <c r="Q30" s="197"/>
      <c r="R30" s="197"/>
      <c r="S30" s="198"/>
      <c r="T30" s="167"/>
      <c r="U30" s="168" t="str">
        <f t="shared" si="0"/>
        <v/>
      </c>
      <c r="V30" s="169" t="str">
        <f t="shared" si="1"/>
        <v/>
      </c>
      <c r="W30" s="170" t="str">
        <f t="shared" si="5"/>
        <v/>
      </c>
      <c r="X30" s="166" t="str">
        <f t="shared" si="6"/>
        <v/>
      </c>
      <c r="Y30" s="171" t="str">
        <f t="shared" si="7"/>
        <v/>
      </c>
      <c r="Z30" s="191"/>
      <c r="AA30" s="192"/>
      <c r="AB30" s="192"/>
      <c r="AC30" s="192"/>
      <c r="AD30" s="192"/>
      <c r="AE30" s="193"/>
      <c r="AF30" s="236"/>
      <c r="AG30" s="236"/>
      <c r="AH30" s="236"/>
      <c r="AI30" s="236"/>
    </row>
    <row r="31" spans="1:35" s="172" customFormat="1" ht="15" customHeight="1" x14ac:dyDescent="0.2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238"/>
      <c r="L31" s="177"/>
      <c r="M31" s="179"/>
      <c r="N31" s="164"/>
      <c r="O31" s="165"/>
      <c r="P31" s="197"/>
      <c r="Q31" s="197"/>
      <c r="R31" s="197"/>
      <c r="S31" s="198"/>
      <c r="T31" s="167"/>
      <c r="U31" s="168" t="str">
        <f t="shared" si="0"/>
        <v/>
      </c>
      <c r="V31" s="169" t="str">
        <f t="shared" si="1"/>
        <v/>
      </c>
      <c r="W31" s="170" t="str">
        <f t="shared" si="5"/>
        <v/>
      </c>
      <c r="X31" s="166" t="str">
        <f t="shared" si="6"/>
        <v/>
      </c>
      <c r="Y31" s="171" t="str">
        <f t="shared" si="7"/>
        <v/>
      </c>
      <c r="Z31" s="191"/>
      <c r="AA31" s="192"/>
      <c r="AB31" s="192"/>
      <c r="AC31" s="192"/>
      <c r="AD31" s="192"/>
      <c r="AE31" s="193"/>
      <c r="AF31" s="236"/>
      <c r="AG31" s="236"/>
      <c r="AH31" s="236"/>
      <c r="AI31" s="236"/>
    </row>
    <row r="32" spans="1:35" s="172" customFormat="1" ht="15" customHeight="1" x14ac:dyDescent="0.2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38"/>
      <c r="L32" s="177"/>
      <c r="M32" s="178"/>
      <c r="N32" s="164"/>
      <c r="O32" s="165"/>
      <c r="P32" s="197"/>
      <c r="Q32" s="197"/>
      <c r="R32" s="197"/>
      <c r="S32" s="198"/>
      <c r="T32" s="167"/>
      <c r="U32" s="168" t="str">
        <f t="shared" si="0"/>
        <v/>
      </c>
      <c r="V32" s="169" t="str">
        <f t="shared" si="1"/>
        <v/>
      </c>
      <c r="W32" s="170" t="str">
        <f t="shared" si="5"/>
        <v/>
      </c>
      <c r="X32" s="166" t="str">
        <f t="shared" si="6"/>
        <v/>
      </c>
      <c r="Y32" s="171" t="str">
        <f t="shared" si="7"/>
        <v/>
      </c>
      <c r="Z32" s="191"/>
      <c r="AA32" s="192"/>
      <c r="AB32" s="192"/>
      <c r="AC32" s="192"/>
      <c r="AD32" s="192"/>
      <c r="AE32" s="193"/>
      <c r="AF32" s="194"/>
      <c r="AG32" s="194"/>
      <c r="AH32" s="194"/>
      <c r="AI32" s="194"/>
    </row>
    <row r="33" spans="1:38" s="172" customFormat="1" ht="15" customHeight="1" x14ac:dyDescent="0.25">
      <c r="A33" s="237"/>
      <c r="B33" s="237"/>
      <c r="C33" s="237"/>
      <c r="D33" s="237"/>
      <c r="E33" s="237"/>
      <c r="F33" s="237"/>
      <c r="G33" s="237"/>
      <c r="H33" s="237"/>
      <c r="I33" s="237"/>
      <c r="J33" s="237"/>
      <c r="K33" s="238"/>
      <c r="L33" s="177"/>
      <c r="M33" s="178"/>
      <c r="N33" s="164"/>
      <c r="O33" s="165"/>
      <c r="P33" s="197"/>
      <c r="Q33" s="197"/>
      <c r="R33" s="197"/>
      <c r="S33" s="198"/>
      <c r="T33" s="167"/>
      <c r="U33" s="168" t="str">
        <f t="shared" si="0"/>
        <v/>
      </c>
      <c r="V33" s="169" t="str">
        <f t="shared" si="1"/>
        <v/>
      </c>
      <c r="W33" s="170" t="str">
        <f t="shared" si="5"/>
        <v/>
      </c>
      <c r="X33" s="166" t="str">
        <f t="shared" si="6"/>
        <v/>
      </c>
      <c r="Y33" s="171" t="str">
        <f t="shared" si="7"/>
        <v/>
      </c>
      <c r="Z33" s="191"/>
      <c r="AA33" s="192"/>
      <c r="AB33" s="192"/>
      <c r="AC33" s="192"/>
      <c r="AD33" s="192"/>
      <c r="AE33" s="193"/>
      <c r="AF33" s="194"/>
      <c r="AG33" s="194"/>
      <c r="AH33" s="194"/>
      <c r="AI33" s="194"/>
    </row>
    <row r="34" spans="1:38" s="172" customFormat="1" ht="15" customHeight="1" x14ac:dyDescent="0.25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8"/>
      <c r="L34" s="177"/>
      <c r="M34" s="178"/>
      <c r="N34" s="164"/>
      <c r="O34" s="165"/>
      <c r="P34" s="197"/>
      <c r="Q34" s="197"/>
      <c r="R34" s="197"/>
      <c r="S34" s="198"/>
      <c r="T34" s="167"/>
      <c r="U34" s="168" t="str">
        <f t="shared" si="0"/>
        <v/>
      </c>
      <c r="V34" s="169" t="str">
        <f t="shared" si="1"/>
        <v/>
      </c>
      <c r="W34" s="170" t="str">
        <f t="shared" si="5"/>
        <v/>
      </c>
      <c r="X34" s="166" t="str">
        <f t="shared" si="6"/>
        <v/>
      </c>
      <c r="Y34" s="171" t="str">
        <f t="shared" si="7"/>
        <v/>
      </c>
      <c r="Z34" s="191"/>
      <c r="AA34" s="192"/>
      <c r="AB34" s="192"/>
      <c r="AC34" s="192"/>
      <c r="AD34" s="192"/>
      <c r="AE34" s="193"/>
      <c r="AF34" s="194"/>
      <c r="AG34" s="194"/>
      <c r="AH34" s="194"/>
      <c r="AI34" s="194"/>
    </row>
    <row r="35" spans="1:38" s="172" customFormat="1" ht="15" customHeight="1" x14ac:dyDescent="0.25">
      <c r="A35" s="237"/>
      <c r="B35" s="237"/>
      <c r="C35" s="237"/>
      <c r="D35" s="237"/>
      <c r="E35" s="237"/>
      <c r="F35" s="237"/>
      <c r="G35" s="237"/>
      <c r="H35" s="237"/>
      <c r="I35" s="237"/>
      <c r="J35" s="237"/>
      <c r="K35" s="238"/>
      <c r="L35" s="177"/>
      <c r="M35" s="178"/>
      <c r="N35" s="164"/>
      <c r="O35" s="165"/>
      <c r="P35" s="197"/>
      <c r="Q35" s="197"/>
      <c r="R35" s="197"/>
      <c r="S35" s="198"/>
      <c r="T35" s="167"/>
      <c r="U35" s="168" t="str">
        <f t="shared" si="0"/>
        <v/>
      </c>
      <c r="V35" s="169" t="str">
        <f t="shared" si="1"/>
        <v/>
      </c>
      <c r="W35" s="170" t="str">
        <f t="shared" si="5"/>
        <v/>
      </c>
      <c r="X35" s="166" t="str">
        <f t="shared" si="6"/>
        <v/>
      </c>
      <c r="Y35" s="171" t="str">
        <f t="shared" si="7"/>
        <v/>
      </c>
      <c r="Z35" s="191"/>
      <c r="AA35" s="192"/>
      <c r="AB35" s="192"/>
      <c r="AC35" s="192"/>
      <c r="AD35" s="192"/>
      <c r="AE35" s="193"/>
      <c r="AF35" s="194"/>
      <c r="AG35" s="194"/>
      <c r="AH35" s="194"/>
      <c r="AI35" s="194"/>
    </row>
    <row r="36" spans="1:38" s="172" customFormat="1" ht="15" customHeight="1" x14ac:dyDescent="0.25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8"/>
      <c r="L36" s="177"/>
      <c r="M36" s="178"/>
      <c r="N36" s="164"/>
      <c r="O36" s="165"/>
      <c r="P36" s="197"/>
      <c r="Q36" s="197"/>
      <c r="R36" s="197"/>
      <c r="S36" s="198"/>
      <c r="T36" s="167"/>
      <c r="U36" s="168" t="str">
        <f t="shared" si="0"/>
        <v/>
      </c>
      <c r="V36" s="169" t="str">
        <f t="shared" si="1"/>
        <v/>
      </c>
      <c r="W36" s="170" t="str">
        <f t="shared" si="5"/>
        <v/>
      </c>
      <c r="X36" s="166" t="str">
        <f t="shared" si="6"/>
        <v/>
      </c>
      <c r="Y36" s="171" t="str">
        <f t="shared" si="7"/>
        <v/>
      </c>
      <c r="Z36" s="191"/>
      <c r="AA36" s="192"/>
      <c r="AB36" s="192"/>
      <c r="AC36" s="192"/>
      <c r="AD36" s="192"/>
      <c r="AE36" s="193"/>
      <c r="AF36" s="194"/>
      <c r="AG36" s="194"/>
      <c r="AH36" s="194"/>
      <c r="AI36" s="194"/>
    </row>
    <row r="37" spans="1:38" s="172" customFormat="1" ht="15" customHeight="1" x14ac:dyDescent="0.25">
      <c r="A37" s="237"/>
      <c r="B37" s="237"/>
      <c r="C37" s="237"/>
      <c r="D37" s="237"/>
      <c r="E37" s="237"/>
      <c r="F37" s="237"/>
      <c r="G37" s="237"/>
      <c r="H37" s="237"/>
      <c r="I37" s="237"/>
      <c r="J37" s="237"/>
      <c r="K37" s="238"/>
      <c r="L37" s="177"/>
      <c r="M37" s="178"/>
      <c r="N37" s="164"/>
      <c r="O37" s="165"/>
      <c r="P37" s="197"/>
      <c r="Q37" s="197"/>
      <c r="R37" s="197"/>
      <c r="S37" s="198"/>
      <c r="T37" s="167"/>
      <c r="U37" s="168" t="str">
        <f t="shared" si="0"/>
        <v/>
      </c>
      <c r="V37" s="169" t="str">
        <f t="shared" si="1"/>
        <v/>
      </c>
      <c r="W37" s="170" t="str">
        <f t="shared" si="5"/>
        <v/>
      </c>
      <c r="X37" s="166" t="str">
        <f t="shared" si="6"/>
        <v/>
      </c>
      <c r="Y37" s="171" t="str">
        <f t="shared" si="7"/>
        <v/>
      </c>
      <c r="Z37" s="191"/>
      <c r="AA37" s="192"/>
      <c r="AB37" s="192"/>
      <c r="AC37" s="192"/>
      <c r="AD37" s="192"/>
      <c r="AE37" s="193"/>
      <c r="AF37" s="194"/>
      <c r="AG37" s="194"/>
      <c r="AH37" s="194"/>
      <c r="AI37" s="194"/>
    </row>
    <row r="38" spans="1:38" s="172" customFormat="1" ht="15" customHeight="1" x14ac:dyDescent="0.25">
      <c r="A38" s="237"/>
      <c r="B38" s="237"/>
      <c r="C38" s="237"/>
      <c r="D38" s="237"/>
      <c r="E38" s="237"/>
      <c r="F38" s="237"/>
      <c r="G38" s="237"/>
      <c r="H38" s="237"/>
      <c r="I38" s="237"/>
      <c r="J38" s="237"/>
      <c r="K38" s="238"/>
      <c r="L38" s="177"/>
      <c r="M38" s="178"/>
      <c r="N38" s="164"/>
      <c r="O38" s="165"/>
      <c r="P38" s="197"/>
      <c r="Q38" s="197"/>
      <c r="R38" s="197"/>
      <c r="S38" s="198"/>
      <c r="T38" s="167"/>
      <c r="U38" s="168" t="str">
        <f t="shared" si="0"/>
        <v/>
      </c>
      <c r="V38" s="169" t="str">
        <f t="shared" si="1"/>
        <v/>
      </c>
      <c r="W38" s="170" t="str">
        <f t="shared" si="5"/>
        <v/>
      </c>
      <c r="X38" s="166" t="str">
        <f t="shared" si="6"/>
        <v/>
      </c>
      <c r="Y38" s="171" t="str">
        <f t="shared" si="7"/>
        <v/>
      </c>
      <c r="Z38" s="191"/>
      <c r="AA38" s="192"/>
      <c r="AB38" s="192"/>
      <c r="AC38" s="192"/>
      <c r="AD38" s="192"/>
      <c r="AE38" s="193"/>
      <c r="AF38" s="194"/>
      <c r="AG38" s="194"/>
      <c r="AH38" s="194"/>
      <c r="AI38" s="194"/>
    </row>
    <row r="39" spans="1:38" s="172" customFormat="1" ht="15" customHeight="1" x14ac:dyDescent="0.25">
      <c r="A39" s="237"/>
      <c r="B39" s="237"/>
      <c r="C39" s="237"/>
      <c r="D39" s="237"/>
      <c r="E39" s="237"/>
      <c r="F39" s="237"/>
      <c r="G39" s="237"/>
      <c r="H39" s="237"/>
      <c r="I39" s="237"/>
      <c r="J39" s="237"/>
      <c r="K39" s="238"/>
      <c r="L39" s="177"/>
      <c r="M39" s="178"/>
      <c r="N39" s="164"/>
      <c r="O39" s="165"/>
      <c r="P39" s="197"/>
      <c r="Q39" s="197"/>
      <c r="R39" s="197"/>
      <c r="S39" s="198"/>
      <c r="T39" s="167"/>
      <c r="U39" s="168" t="str">
        <f t="shared" si="0"/>
        <v/>
      </c>
      <c r="V39" s="169" t="str">
        <f t="shared" si="1"/>
        <v/>
      </c>
      <c r="W39" s="170" t="str">
        <f t="shared" si="5"/>
        <v/>
      </c>
      <c r="X39" s="166" t="str">
        <f t="shared" si="6"/>
        <v/>
      </c>
      <c r="Y39" s="171" t="str">
        <f t="shared" si="7"/>
        <v/>
      </c>
      <c r="Z39" s="191"/>
      <c r="AA39" s="192"/>
      <c r="AB39" s="192"/>
      <c r="AC39" s="192"/>
      <c r="AD39" s="192"/>
      <c r="AE39" s="193"/>
      <c r="AF39" s="194"/>
      <c r="AG39" s="194"/>
      <c r="AH39" s="194"/>
      <c r="AI39" s="194"/>
    </row>
    <row r="40" spans="1:38" s="172" customFormat="1" ht="15" customHeight="1" x14ac:dyDescent="0.25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8"/>
      <c r="L40" s="177"/>
      <c r="M40" s="178"/>
      <c r="N40" s="164"/>
      <c r="O40" s="165"/>
      <c r="P40" s="197"/>
      <c r="Q40" s="197"/>
      <c r="R40" s="197"/>
      <c r="S40" s="198"/>
      <c r="T40" s="167"/>
      <c r="U40" s="168" t="str">
        <f t="shared" si="0"/>
        <v/>
      </c>
      <c r="V40" s="169" t="str">
        <f t="shared" si="1"/>
        <v/>
      </c>
      <c r="W40" s="170" t="str">
        <f t="shared" si="5"/>
        <v/>
      </c>
      <c r="X40" s="166" t="str">
        <f t="shared" si="6"/>
        <v/>
      </c>
      <c r="Y40" s="171" t="str">
        <f t="shared" si="7"/>
        <v/>
      </c>
      <c r="Z40" s="191"/>
      <c r="AA40" s="192"/>
      <c r="AB40" s="192"/>
      <c r="AC40" s="192"/>
      <c r="AD40" s="192"/>
      <c r="AE40" s="193"/>
      <c r="AF40" s="194"/>
      <c r="AG40" s="194"/>
      <c r="AH40" s="194"/>
      <c r="AI40" s="194"/>
    </row>
    <row r="41" spans="1:38" s="172" customFormat="1" ht="15" customHeight="1" x14ac:dyDescent="0.25">
      <c r="A41" s="237"/>
      <c r="B41" s="237"/>
      <c r="C41" s="237"/>
      <c r="D41" s="237"/>
      <c r="E41" s="237"/>
      <c r="F41" s="237"/>
      <c r="G41" s="237"/>
      <c r="H41" s="237"/>
      <c r="I41" s="237"/>
      <c r="J41" s="237"/>
      <c r="K41" s="238"/>
      <c r="L41" s="177"/>
      <c r="M41" s="178"/>
      <c r="N41" s="164"/>
      <c r="O41" s="165"/>
      <c r="P41" s="197"/>
      <c r="Q41" s="197"/>
      <c r="R41" s="197"/>
      <c r="S41" s="198"/>
      <c r="T41" s="167"/>
      <c r="U41" s="168" t="str">
        <f t="shared" si="0"/>
        <v/>
      </c>
      <c r="V41" s="169" t="str">
        <f t="shared" si="1"/>
        <v/>
      </c>
      <c r="W41" s="170" t="str">
        <f t="shared" si="5"/>
        <v/>
      </c>
      <c r="X41" s="166" t="str">
        <f t="shared" si="6"/>
        <v/>
      </c>
      <c r="Y41" s="171" t="str">
        <f t="shared" si="7"/>
        <v/>
      </c>
      <c r="Z41" s="191"/>
      <c r="AA41" s="192"/>
      <c r="AB41" s="192"/>
      <c r="AC41" s="192"/>
      <c r="AD41" s="192"/>
      <c r="AE41" s="193"/>
      <c r="AF41" s="194"/>
      <c r="AG41" s="194"/>
      <c r="AH41" s="194"/>
      <c r="AI41" s="194"/>
    </row>
    <row r="42" spans="1:38" s="172" customFormat="1" ht="15" customHeight="1" x14ac:dyDescent="0.25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8"/>
      <c r="L42" s="177"/>
      <c r="M42" s="178"/>
      <c r="N42" s="164"/>
      <c r="O42" s="165"/>
      <c r="P42" s="197"/>
      <c r="Q42" s="197"/>
      <c r="R42" s="197"/>
      <c r="S42" s="198"/>
      <c r="T42" s="167"/>
      <c r="U42" s="168" t="str">
        <f t="shared" si="0"/>
        <v/>
      </c>
      <c r="V42" s="169" t="str">
        <f t="shared" si="1"/>
        <v/>
      </c>
      <c r="W42" s="170" t="str">
        <f t="shared" si="5"/>
        <v/>
      </c>
      <c r="X42" s="166" t="str">
        <f t="shared" si="6"/>
        <v/>
      </c>
      <c r="Y42" s="171" t="str">
        <f t="shared" si="7"/>
        <v/>
      </c>
      <c r="Z42" s="191"/>
      <c r="AA42" s="192"/>
      <c r="AB42" s="192"/>
      <c r="AC42" s="192"/>
      <c r="AD42" s="192"/>
      <c r="AE42" s="193"/>
      <c r="AF42" s="236"/>
      <c r="AG42" s="236"/>
      <c r="AH42" s="236"/>
      <c r="AI42" s="236"/>
    </row>
    <row r="43" spans="1:38" s="172" customFormat="1" ht="15" customHeight="1" x14ac:dyDescent="0.25">
      <c r="A43" s="237"/>
      <c r="B43" s="237"/>
      <c r="C43" s="237"/>
      <c r="D43" s="237"/>
      <c r="E43" s="237"/>
      <c r="F43" s="237"/>
      <c r="G43" s="237"/>
      <c r="H43" s="237"/>
      <c r="I43" s="237"/>
      <c r="J43" s="237"/>
      <c r="K43" s="238"/>
      <c r="L43" s="177"/>
      <c r="M43" s="179"/>
      <c r="N43" s="164"/>
      <c r="O43" s="165"/>
      <c r="P43" s="197"/>
      <c r="Q43" s="197"/>
      <c r="R43" s="197"/>
      <c r="S43" s="198"/>
      <c r="T43" s="167"/>
      <c r="U43" s="168" t="str">
        <f t="shared" si="0"/>
        <v/>
      </c>
      <c r="V43" s="169" t="str">
        <f t="shared" si="1"/>
        <v/>
      </c>
      <c r="W43" s="170" t="str">
        <f t="shared" si="5"/>
        <v/>
      </c>
      <c r="X43" s="166" t="str">
        <f t="shared" si="6"/>
        <v/>
      </c>
      <c r="Y43" s="171" t="str">
        <f t="shared" si="7"/>
        <v/>
      </c>
      <c r="Z43" s="191"/>
      <c r="AA43" s="192"/>
      <c r="AB43" s="192"/>
      <c r="AC43" s="192"/>
      <c r="AD43" s="192"/>
      <c r="AE43" s="193"/>
      <c r="AF43" s="194"/>
      <c r="AG43" s="194"/>
      <c r="AH43" s="194"/>
      <c r="AI43" s="194"/>
    </row>
    <row r="44" spans="1:38" s="196" customFormat="1" ht="15.75" x14ac:dyDescent="0.25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8"/>
      <c r="L44" s="177"/>
      <c r="M44" s="179"/>
      <c r="N44" s="164"/>
      <c r="O44" s="165"/>
      <c r="P44" s="197"/>
      <c r="Q44" s="197"/>
      <c r="R44" s="197"/>
      <c r="S44" s="198"/>
      <c r="T44" s="167"/>
      <c r="U44" s="168" t="str">
        <f t="shared" si="0"/>
        <v/>
      </c>
      <c r="V44" s="169" t="str">
        <f t="shared" si="1"/>
        <v/>
      </c>
      <c r="W44" s="170" t="str">
        <f t="shared" si="5"/>
        <v/>
      </c>
      <c r="X44" s="166" t="str">
        <f t="shared" si="6"/>
        <v/>
      </c>
      <c r="Y44" s="171" t="str">
        <f t="shared" si="7"/>
        <v/>
      </c>
      <c r="Z44" s="195"/>
      <c r="AA44" s="195"/>
      <c r="AB44" s="192"/>
      <c r="AC44" s="192"/>
      <c r="AD44" s="192"/>
      <c r="AE44" s="192"/>
      <c r="AF44" s="192"/>
      <c r="AG44" s="192"/>
      <c r="AH44" s="192"/>
      <c r="AI44" s="192"/>
      <c r="AJ44" s="172"/>
      <c r="AK44" s="172"/>
      <c r="AL44" s="174"/>
    </row>
    <row r="45" spans="1:38" s="172" customFormat="1" ht="15" customHeight="1" x14ac:dyDescent="0.25">
      <c r="A45" s="237"/>
      <c r="B45" s="237"/>
      <c r="C45" s="237"/>
      <c r="D45" s="237"/>
      <c r="E45" s="237"/>
      <c r="F45" s="237"/>
      <c r="G45" s="237"/>
      <c r="H45" s="237"/>
      <c r="I45" s="237"/>
      <c r="J45" s="237"/>
      <c r="K45" s="238"/>
      <c r="L45" s="177"/>
      <c r="M45" s="179"/>
      <c r="N45" s="164"/>
      <c r="O45" s="165"/>
      <c r="P45" s="197"/>
      <c r="Q45" s="197"/>
      <c r="R45" s="197"/>
      <c r="S45" s="198"/>
      <c r="T45" s="185"/>
      <c r="U45" s="168" t="str">
        <f t="shared" si="0"/>
        <v/>
      </c>
      <c r="V45" s="169" t="str">
        <f t="shared" si="1"/>
        <v/>
      </c>
      <c r="W45" s="170" t="str">
        <f t="shared" si="5"/>
        <v/>
      </c>
      <c r="X45" s="166" t="str">
        <f t="shared" si="6"/>
        <v/>
      </c>
      <c r="Y45" s="171" t="str">
        <f t="shared" si="7"/>
        <v/>
      </c>
      <c r="Z45" s="191"/>
      <c r="AA45" s="192"/>
      <c r="AB45" s="192"/>
      <c r="AC45" s="192"/>
      <c r="AD45" s="192"/>
      <c r="AE45" s="193"/>
      <c r="AF45" s="194"/>
      <c r="AG45" s="194"/>
      <c r="AH45" s="194"/>
      <c r="AI45" s="194"/>
    </row>
    <row r="46" spans="1:38" s="172" customFormat="1" ht="15" customHeight="1" thickBot="1" x14ac:dyDescent="0.3">
      <c r="A46" s="237"/>
      <c r="B46" s="237"/>
      <c r="C46" s="237"/>
      <c r="D46" s="237"/>
      <c r="E46" s="237"/>
      <c r="F46" s="237"/>
      <c r="G46" s="237"/>
      <c r="H46" s="237"/>
      <c r="I46" s="237"/>
      <c r="J46" s="237"/>
      <c r="K46" s="238"/>
      <c r="L46" s="177"/>
      <c r="M46" s="179"/>
      <c r="N46" s="164"/>
      <c r="O46" s="165"/>
      <c r="P46" s="197"/>
      <c r="Q46" s="197"/>
      <c r="R46" s="197"/>
      <c r="S46" s="198"/>
      <c r="T46" s="185"/>
      <c r="U46" s="168" t="str">
        <f t="shared" si="0"/>
        <v/>
      </c>
      <c r="V46" s="169" t="str">
        <f t="shared" si="1"/>
        <v/>
      </c>
      <c r="W46" s="188" t="str">
        <f>IF(U46="Partnerský",T46*O46,IF(U46="Propojený",O46,""))</f>
        <v/>
      </c>
      <c r="X46" s="166" t="str">
        <f t="shared" si="6"/>
        <v/>
      </c>
      <c r="Y46" s="171" t="str">
        <f t="shared" si="7"/>
        <v/>
      </c>
      <c r="Z46" s="191"/>
      <c r="AA46" s="192"/>
      <c r="AB46" s="192"/>
      <c r="AC46" s="192"/>
      <c r="AD46" s="192"/>
      <c r="AE46" s="193"/>
      <c r="AF46" s="236"/>
      <c r="AG46" s="236"/>
      <c r="AH46" s="236"/>
      <c r="AI46" s="236"/>
    </row>
    <row r="47" spans="1:38" s="63" customFormat="1" ht="24" customHeight="1" thickBot="1" x14ac:dyDescent="0.4">
      <c r="A47" s="242" t="s">
        <v>34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4"/>
      <c r="W47" s="147">
        <f>SUM(W14:W46)</f>
        <v>0</v>
      </c>
      <c r="X47" s="138">
        <f>SUM(X14:X46)</f>
        <v>0</v>
      </c>
      <c r="Y47" s="139">
        <f>SUM(Y14:Y46)</f>
        <v>0</v>
      </c>
      <c r="Z47" s="157"/>
      <c r="AA47" s="152"/>
      <c r="AB47" s="152"/>
      <c r="AC47" s="152"/>
      <c r="AD47" s="152"/>
      <c r="AE47" s="152"/>
      <c r="AF47" s="152"/>
      <c r="AG47" s="152"/>
      <c r="AH47" s="152"/>
      <c r="AI47" s="152"/>
    </row>
    <row r="48" spans="1:38" s="63" customFormat="1" ht="24" customHeight="1" thickBot="1" x14ac:dyDescent="0.4">
      <c r="A48" s="148" t="s">
        <v>35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0" t="s">
        <v>36</v>
      </c>
      <c r="M48" s="141">
        <v>25</v>
      </c>
      <c r="N48" s="239"/>
      <c r="O48" s="240"/>
      <c r="P48" s="240"/>
      <c r="Q48" s="240"/>
      <c r="R48" s="240"/>
      <c r="S48" s="240"/>
      <c r="T48" s="240"/>
      <c r="U48" s="240"/>
      <c r="V48" s="241"/>
      <c r="W48" s="150">
        <f>W47</f>
        <v>0</v>
      </c>
      <c r="X48" s="151">
        <f>X47/$M$48</f>
        <v>0</v>
      </c>
      <c r="Y48" s="142">
        <f>Y47/$M$48</f>
        <v>0</v>
      </c>
      <c r="Z48" s="157"/>
      <c r="AA48" s="152"/>
      <c r="AB48" s="152"/>
      <c r="AC48" s="152"/>
      <c r="AD48" s="152"/>
      <c r="AE48" s="152"/>
      <c r="AF48" s="152"/>
      <c r="AG48" s="152"/>
      <c r="AH48" s="152"/>
      <c r="AI48" s="152"/>
    </row>
    <row r="49" spans="15:37" s="63" customFormat="1" ht="42" hidden="1" customHeight="1" x14ac:dyDescent="0.25">
      <c r="T49" s="144" t="s">
        <v>37</v>
      </c>
      <c r="U49" s="63" t="s">
        <v>38</v>
      </c>
      <c r="V49" s="63" t="str">
        <f>IF(AND($W$47&lt;10,OR($X$48&lt;=2000000,$Y$48&lt;=2000000)),"ANO","NE")</f>
        <v>ANO</v>
      </c>
      <c r="X49" s="61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</row>
    <row r="50" spans="15:37" s="63" customFormat="1" ht="42" hidden="1" customHeight="1" x14ac:dyDescent="0.25">
      <c r="T50" s="144" t="s">
        <v>37</v>
      </c>
      <c r="U50" s="63" t="s">
        <v>39</v>
      </c>
      <c r="V50" s="63" t="str">
        <f>IF(AND($W$47&gt;10,$W$47&lt;50,OR($X$48&lt;=10000000,$Y$48&lt;=10000000)),"ANO","NE")</f>
        <v>NE</v>
      </c>
      <c r="W50" s="61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</row>
    <row r="51" spans="15:37" s="63" customFormat="1" ht="42" hidden="1" customHeight="1" x14ac:dyDescent="0.25">
      <c r="T51" s="144" t="s">
        <v>37</v>
      </c>
      <c r="U51" s="63" t="s">
        <v>40</v>
      </c>
      <c r="V51" s="63" t="str">
        <f>IF(AND($W$47&gt;50,$W$47&lt;250,OR($X$48&lt;=50000000,$Y$48&lt;=43000000)),"ANO","NE")</f>
        <v>NE</v>
      </c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</row>
    <row r="52" spans="15:37" s="63" customFormat="1" ht="17.100000000000001" hidden="1" customHeight="1" x14ac:dyDescent="0.25">
      <c r="T52" s="144" t="s">
        <v>37</v>
      </c>
      <c r="U52" s="63" t="s">
        <v>41</v>
      </c>
      <c r="V52" s="63" t="str">
        <f>IF(OR(W47&gt;=250,AND(Y48&gt;50000000,X48&gt;43000000)),"ANO","NE")</f>
        <v>NE</v>
      </c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</row>
    <row r="53" spans="15:37" s="63" customFormat="1" x14ac:dyDescent="0.25"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</row>
    <row r="54" spans="15:37" s="63" customFormat="1" x14ac:dyDescent="0.25"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</row>
    <row r="55" spans="15:37" s="63" customFormat="1" x14ac:dyDescent="0.25"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</row>
    <row r="56" spans="15:37" s="63" customFormat="1" x14ac:dyDescent="0.25"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</row>
    <row r="57" spans="15:37" s="152" customFormat="1" x14ac:dyDescent="0.25">
      <c r="Y57" s="155"/>
      <c r="AA57" s="153"/>
      <c r="AJ57" s="157"/>
    </row>
    <row r="58" spans="15:37" s="153" customFormat="1" x14ac:dyDescent="0.25">
      <c r="O58" s="154"/>
      <c r="Y58" s="156"/>
      <c r="AB58" s="152"/>
      <c r="AC58" s="152"/>
      <c r="AD58" s="152"/>
      <c r="AE58" s="152"/>
      <c r="AF58" s="152"/>
      <c r="AG58" s="152"/>
      <c r="AH58" s="152"/>
      <c r="AI58" s="152"/>
      <c r="AJ58" s="157"/>
      <c r="AK58" s="152"/>
    </row>
    <row r="59" spans="15:37" s="153" customFormat="1" x14ac:dyDescent="0.25">
      <c r="O59" s="154"/>
      <c r="Y59" s="156"/>
      <c r="AB59" s="152"/>
      <c r="AC59" s="152"/>
      <c r="AD59" s="152"/>
      <c r="AE59" s="152"/>
      <c r="AF59" s="152"/>
      <c r="AG59" s="152"/>
      <c r="AH59" s="152"/>
      <c r="AI59" s="152"/>
      <c r="AJ59" s="157"/>
      <c r="AK59" s="152"/>
    </row>
    <row r="60" spans="15:37" s="153" customFormat="1" x14ac:dyDescent="0.25">
      <c r="O60" s="154"/>
      <c r="Y60" s="156"/>
      <c r="AB60" s="152"/>
      <c r="AC60" s="152"/>
      <c r="AD60" s="152"/>
      <c r="AE60" s="152"/>
      <c r="AF60" s="152"/>
      <c r="AG60" s="152"/>
      <c r="AH60" s="152"/>
      <c r="AI60" s="152"/>
      <c r="AJ60" s="157"/>
      <c r="AK60" s="152"/>
    </row>
    <row r="61" spans="15:37" s="153" customFormat="1" x14ac:dyDescent="0.25">
      <c r="O61" s="154"/>
      <c r="Y61" s="156"/>
      <c r="AB61" s="152"/>
      <c r="AC61" s="152"/>
      <c r="AD61" s="152"/>
      <c r="AE61" s="152"/>
      <c r="AF61" s="152"/>
      <c r="AG61" s="152"/>
      <c r="AH61" s="152"/>
      <c r="AI61" s="152"/>
      <c r="AJ61" s="157"/>
      <c r="AK61" s="152"/>
    </row>
    <row r="62" spans="15:37" s="153" customFormat="1" x14ac:dyDescent="0.25">
      <c r="O62" s="154"/>
      <c r="Y62" s="156"/>
      <c r="AB62" s="152"/>
      <c r="AC62" s="152"/>
      <c r="AD62" s="152"/>
      <c r="AE62" s="152"/>
      <c r="AF62" s="152"/>
      <c r="AG62" s="152"/>
      <c r="AH62" s="152"/>
      <c r="AI62" s="152"/>
      <c r="AJ62" s="157"/>
      <c r="AK62" s="152"/>
    </row>
    <row r="63" spans="15:37" s="153" customFormat="1" x14ac:dyDescent="0.25">
      <c r="O63" s="154"/>
      <c r="Y63" s="156"/>
      <c r="AB63" s="152"/>
      <c r="AC63" s="152"/>
      <c r="AD63" s="152"/>
      <c r="AE63" s="152"/>
      <c r="AF63" s="152"/>
      <c r="AG63" s="152"/>
      <c r="AH63" s="152"/>
      <c r="AI63" s="152"/>
      <c r="AJ63" s="157"/>
      <c r="AK63" s="152"/>
    </row>
    <row r="64" spans="15:37" s="153" customFormat="1" x14ac:dyDescent="0.25">
      <c r="O64" s="154"/>
      <c r="Y64" s="156"/>
      <c r="AB64" s="152"/>
      <c r="AC64" s="152"/>
      <c r="AD64" s="152"/>
      <c r="AE64" s="152"/>
      <c r="AF64" s="152"/>
      <c r="AG64" s="152"/>
      <c r="AH64" s="152"/>
      <c r="AI64" s="152"/>
      <c r="AJ64" s="157"/>
      <c r="AK64" s="152"/>
    </row>
    <row r="65" spans="15:37" s="153" customFormat="1" x14ac:dyDescent="0.25">
      <c r="O65" s="154"/>
      <c r="Y65" s="156"/>
      <c r="AB65" s="152"/>
      <c r="AC65" s="152"/>
      <c r="AD65" s="152"/>
      <c r="AE65" s="152"/>
      <c r="AF65" s="152"/>
      <c r="AG65" s="152"/>
      <c r="AH65" s="152"/>
      <c r="AI65" s="152"/>
      <c r="AJ65" s="157"/>
      <c r="AK65" s="152"/>
    </row>
    <row r="66" spans="15:37" s="153" customFormat="1" x14ac:dyDescent="0.25">
      <c r="O66" s="154"/>
      <c r="Y66" s="156"/>
      <c r="AB66" s="152"/>
      <c r="AC66" s="152"/>
      <c r="AD66" s="152"/>
      <c r="AE66" s="152"/>
      <c r="AF66" s="152"/>
      <c r="AG66" s="152"/>
      <c r="AH66" s="152"/>
      <c r="AI66" s="152"/>
      <c r="AJ66" s="157"/>
      <c r="AK66" s="152"/>
    </row>
    <row r="67" spans="15:37" s="153" customFormat="1" x14ac:dyDescent="0.25">
      <c r="O67" s="154"/>
      <c r="Y67" s="156"/>
      <c r="AB67" s="152"/>
      <c r="AC67" s="152"/>
      <c r="AD67" s="152"/>
      <c r="AE67" s="152"/>
      <c r="AF67" s="152"/>
      <c r="AG67" s="152"/>
      <c r="AH67" s="152"/>
      <c r="AI67" s="152"/>
      <c r="AJ67" s="157"/>
      <c r="AK67" s="152"/>
    </row>
    <row r="68" spans="15:37" s="153" customFormat="1" x14ac:dyDescent="0.25">
      <c r="O68" s="154"/>
      <c r="Y68" s="156"/>
      <c r="AB68" s="152"/>
      <c r="AC68" s="152"/>
      <c r="AD68" s="152"/>
      <c r="AE68" s="152"/>
      <c r="AF68" s="152"/>
      <c r="AG68" s="152"/>
      <c r="AH68" s="152"/>
      <c r="AI68" s="152"/>
      <c r="AJ68" s="157"/>
      <c r="AK68" s="152"/>
    </row>
    <row r="69" spans="15:37" s="153" customFormat="1" x14ac:dyDescent="0.25">
      <c r="O69" s="154"/>
      <c r="Y69" s="156"/>
      <c r="AB69" s="152"/>
      <c r="AC69" s="152"/>
      <c r="AD69" s="152"/>
      <c r="AE69" s="152"/>
      <c r="AF69" s="152"/>
      <c r="AG69" s="152"/>
      <c r="AH69" s="152"/>
      <c r="AI69" s="152"/>
      <c r="AJ69" s="157"/>
      <c r="AK69" s="152"/>
    </row>
    <row r="70" spans="15:37" s="153" customFormat="1" x14ac:dyDescent="0.25">
      <c r="O70" s="154"/>
      <c r="Y70" s="156"/>
      <c r="AB70" s="152"/>
      <c r="AC70" s="152"/>
      <c r="AD70" s="152"/>
      <c r="AE70" s="152"/>
      <c r="AF70" s="152"/>
      <c r="AG70" s="152"/>
      <c r="AH70" s="152"/>
      <c r="AI70" s="152"/>
      <c r="AJ70" s="157"/>
      <c r="AK70" s="152"/>
    </row>
    <row r="71" spans="15:37" s="153" customFormat="1" x14ac:dyDescent="0.25">
      <c r="O71" s="154"/>
      <c r="Y71" s="156"/>
      <c r="AB71" s="152"/>
      <c r="AC71" s="152"/>
      <c r="AD71" s="152"/>
      <c r="AE71" s="152"/>
      <c r="AF71" s="152"/>
      <c r="AG71" s="152"/>
      <c r="AH71" s="152"/>
      <c r="AI71" s="152"/>
      <c r="AJ71" s="157"/>
      <c r="AK71" s="152"/>
    </row>
    <row r="72" spans="15:37" s="153" customFormat="1" x14ac:dyDescent="0.25">
      <c r="O72" s="154"/>
      <c r="Y72" s="156"/>
      <c r="AB72" s="152"/>
      <c r="AC72" s="152"/>
      <c r="AD72" s="152"/>
      <c r="AE72" s="152"/>
      <c r="AF72" s="152"/>
      <c r="AG72" s="152"/>
      <c r="AH72" s="152"/>
      <c r="AI72" s="152"/>
      <c r="AJ72" s="157"/>
      <c r="AK72" s="152"/>
    </row>
    <row r="73" spans="15:37" s="153" customFormat="1" x14ac:dyDescent="0.25">
      <c r="O73" s="154"/>
      <c r="Y73" s="156"/>
      <c r="AB73" s="152"/>
      <c r="AC73" s="152"/>
      <c r="AD73" s="152"/>
      <c r="AE73" s="152"/>
      <c r="AF73" s="152"/>
      <c r="AG73" s="152"/>
      <c r="AH73" s="152"/>
      <c r="AI73" s="152"/>
      <c r="AJ73" s="157"/>
      <c r="AK73" s="152"/>
    </row>
    <row r="74" spans="15:37" s="153" customFormat="1" x14ac:dyDescent="0.25">
      <c r="O74" s="154"/>
      <c r="Y74" s="156"/>
      <c r="AB74" s="152"/>
      <c r="AC74" s="152"/>
      <c r="AD74" s="152"/>
      <c r="AE74" s="152"/>
      <c r="AF74" s="152"/>
      <c r="AG74" s="152"/>
      <c r="AH74" s="152"/>
      <c r="AI74" s="152"/>
      <c r="AJ74" s="157"/>
      <c r="AK74" s="152"/>
    </row>
    <row r="75" spans="15:37" s="153" customFormat="1" x14ac:dyDescent="0.25">
      <c r="O75" s="154"/>
      <c r="Y75" s="156"/>
      <c r="AB75" s="152"/>
      <c r="AC75" s="152"/>
      <c r="AD75" s="152"/>
      <c r="AE75" s="152"/>
      <c r="AF75" s="152"/>
      <c r="AG75" s="152"/>
      <c r="AH75" s="152"/>
      <c r="AI75" s="152"/>
      <c r="AJ75" s="157"/>
      <c r="AK75" s="152"/>
    </row>
    <row r="76" spans="15:37" s="153" customFormat="1" x14ac:dyDescent="0.25">
      <c r="O76" s="154"/>
      <c r="Y76" s="156"/>
      <c r="AB76" s="152"/>
      <c r="AC76" s="152"/>
      <c r="AD76" s="152"/>
      <c r="AE76" s="152"/>
      <c r="AF76" s="152"/>
      <c r="AG76" s="152"/>
      <c r="AH76" s="152"/>
      <c r="AI76" s="152"/>
      <c r="AJ76" s="157"/>
      <c r="AK76" s="152"/>
    </row>
    <row r="77" spans="15:37" s="153" customFormat="1" x14ac:dyDescent="0.25">
      <c r="O77" s="154"/>
      <c r="Y77" s="156"/>
      <c r="AB77" s="152"/>
      <c r="AC77" s="152"/>
      <c r="AD77" s="152"/>
      <c r="AE77" s="152"/>
      <c r="AF77" s="152"/>
      <c r="AG77" s="152"/>
      <c r="AH77" s="152"/>
      <c r="AI77" s="152"/>
      <c r="AJ77" s="157"/>
      <c r="AK77" s="152"/>
    </row>
  </sheetData>
  <sheetProtection algorithmName="SHA-512" hashValue="mBXOWsVhIJP46esQVdjdDVyl+xg4KF0DnHEcIWsx8jcKu81cfCq4zVXrk9xl5IDhiU1Z5rFjMCGX5QDhHp9A4w==" saltValue="s5skC1saIkmytmH6oNUCuA==" spinCount="100000" sheet="1" objects="1" scenarios="1" formatCells="0" formatColumns="0" formatRows="0" insertColumns="0" insertRows="0" deleteColumns="0" deleteRows="0"/>
  <mergeCells count="164">
    <mergeCell ref="N48:V48"/>
    <mergeCell ref="A47:V47"/>
    <mergeCell ref="A44:K44"/>
    <mergeCell ref="P44:Q44"/>
    <mergeCell ref="R44:S44"/>
    <mergeCell ref="A45:K45"/>
    <mergeCell ref="A46:K46"/>
    <mergeCell ref="A41:K41"/>
    <mergeCell ref="P41:Q41"/>
    <mergeCell ref="R41:S41"/>
    <mergeCell ref="A42:K42"/>
    <mergeCell ref="P42:Q42"/>
    <mergeCell ref="R42:S42"/>
    <mergeCell ref="A43:K43"/>
    <mergeCell ref="P43:Q43"/>
    <mergeCell ref="R43:S43"/>
    <mergeCell ref="AF46:AG46"/>
    <mergeCell ref="AH46:AI46"/>
    <mergeCell ref="A33:K33"/>
    <mergeCell ref="P33:Q33"/>
    <mergeCell ref="R33:S33"/>
    <mergeCell ref="A34:K34"/>
    <mergeCell ref="P34:Q34"/>
    <mergeCell ref="R34:S34"/>
    <mergeCell ref="A35:K35"/>
    <mergeCell ref="P35:Q35"/>
    <mergeCell ref="R35:S35"/>
    <mergeCell ref="A36:K36"/>
    <mergeCell ref="P36:Q36"/>
    <mergeCell ref="R36:S36"/>
    <mergeCell ref="A37:K37"/>
    <mergeCell ref="P37:Q37"/>
    <mergeCell ref="R37:S37"/>
    <mergeCell ref="AF42:AG42"/>
    <mergeCell ref="AH42:AI42"/>
    <mergeCell ref="A38:K38"/>
    <mergeCell ref="P38:Q38"/>
    <mergeCell ref="R38:S38"/>
    <mergeCell ref="A39:K39"/>
    <mergeCell ref="P39:Q39"/>
    <mergeCell ref="AF31:AG31"/>
    <mergeCell ref="AH31:AI31"/>
    <mergeCell ref="P30:Q30"/>
    <mergeCell ref="R30:S30"/>
    <mergeCell ref="AF30:AG30"/>
    <mergeCell ref="AH30:AI30"/>
    <mergeCell ref="A30:K30"/>
    <mergeCell ref="R39:S39"/>
    <mergeCell ref="A40:K40"/>
    <mergeCell ref="P40:Q40"/>
    <mergeCell ref="R40:S40"/>
    <mergeCell ref="A32:K32"/>
    <mergeCell ref="P32:Q32"/>
    <mergeCell ref="R32:S32"/>
    <mergeCell ref="AF27:AG27"/>
    <mergeCell ref="AH27:AI27"/>
    <mergeCell ref="P26:Q26"/>
    <mergeCell ref="R26:S26"/>
    <mergeCell ref="AF26:AG26"/>
    <mergeCell ref="AH26:AI26"/>
    <mergeCell ref="A26:K26"/>
    <mergeCell ref="A27:K27"/>
    <mergeCell ref="P29:Q29"/>
    <mergeCell ref="R29:S29"/>
    <mergeCell ref="AF29:AG29"/>
    <mergeCell ref="AH29:AI29"/>
    <mergeCell ref="P28:Q28"/>
    <mergeCell ref="R28:S28"/>
    <mergeCell ref="AF28:AG28"/>
    <mergeCell ref="AH28:AI28"/>
    <mergeCell ref="A28:K28"/>
    <mergeCell ref="A29:K29"/>
    <mergeCell ref="AF23:AG23"/>
    <mergeCell ref="AH23:AI23"/>
    <mergeCell ref="P22:Q22"/>
    <mergeCell ref="R22:S22"/>
    <mergeCell ref="AF22:AG22"/>
    <mergeCell ref="AH22:AI22"/>
    <mergeCell ref="A22:K22"/>
    <mergeCell ref="A23:K23"/>
    <mergeCell ref="P25:Q25"/>
    <mergeCell ref="R25:S25"/>
    <mergeCell ref="AF25:AG25"/>
    <mergeCell ref="AH25:AI25"/>
    <mergeCell ref="P24:Q24"/>
    <mergeCell ref="R24:S24"/>
    <mergeCell ref="AF24:AG24"/>
    <mergeCell ref="AH24:AI24"/>
    <mergeCell ref="A24:K24"/>
    <mergeCell ref="A25:K25"/>
    <mergeCell ref="AF19:AG19"/>
    <mergeCell ref="AH19:AI19"/>
    <mergeCell ref="P18:Q18"/>
    <mergeCell ref="R18:S18"/>
    <mergeCell ref="AF18:AG18"/>
    <mergeCell ref="AH18:AI18"/>
    <mergeCell ref="A19:K19"/>
    <mergeCell ref="A18:K18"/>
    <mergeCell ref="P21:Q21"/>
    <mergeCell ref="R21:S21"/>
    <mergeCell ref="AF21:AG21"/>
    <mergeCell ref="AH21:AI21"/>
    <mergeCell ref="P20:Q20"/>
    <mergeCell ref="R20:S20"/>
    <mergeCell ref="AF20:AG20"/>
    <mergeCell ref="AH20:AI20"/>
    <mergeCell ref="A20:K20"/>
    <mergeCell ref="A21:K21"/>
    <mergeCell ref="AF15:AG15"/>
    <mergeCell ref="AH15:AI15"/>
    <mergeCell ref="P14:Q14"/>
    <mergeCell ref="R14:S14"/>
    <mergeCell ref="AF14:AG14"/>
    <mergeCell ref="AH14:AI14"/>
    <mergeCell ref="A15:K15"/>
    <mergeCell ref="P17:Q17"/>
    <mergeCell ref="R17:S17"/>
    <mergeCell ref="AF17:AG17"/>
    <mergeCell ref="AH17:AI17"/>
    <mergeCell ref="P16:Q16"/>
    <mergeCell ref="R16:S16"/>
    <mergeCell ref="AF16:AG16"/>
    <mergeCell ref="AH16:AI16"/>
    <mergeCell ref="A16:K16"/>
    <mergeCell ref="A17:K17"/>
    <mergeCell ref="AF13:AG13"/>
    <mergeCell ref="AH13:AI13"/>
    <mergeCell ref="A13:K13"/>
    <mergeCell ref="P13:Q13"/>
    <mergeCell ref="R13:S13"/>
    <mergeCell ref="A9:T9"/>
    <mergeCell ref="A10:Y10"/>
    <mergeCell ref="A11:Y11"/>
    <mergeCell ref="A12:S12"/>
    <mergeCell ref="U12:Y12"/>
    <mergeCell ref="A1:T1"/>
    <mergeCell ref="A2:T2"/>
    <mergeCell ref="A3:AA3"/>
    <mergeCell ref="A4:T4"/>
    <mergeCell ref="A6:T6"/>
    <mergeCell ref="A7:K7"/>
    <mergeCell ref="L7:M7"/>
    <mergeCell ref="N7:P7"/>
    <mergeCell ref="Q7:T7"/>
    <mergeCell ref="P45:Q45"/>
    <mergeCell ref="P46:Q46"/>
    <mergeCell ref="R45:S45"/>
    <mergeCell ref="R46:S46"/>
    <mergeCell ref="A8:K8"/>
    <mergeCell ref="L8:M8"/>
    <mergeCell ref="N8:P8"/>
    <mergeCell ref="Q8:T8"/>
    <mergeCell ref="A14:K14"/>
    <mergeCell ref="P15:Q15"/>
    <mergeCell ref="R15:S15"/>
    <mergeCell ref="P19:Q19"/>
    <mergeCell ref="R19:S19"/>
    <mergeCell ref="P23:Q23"/>
    <mergeCell ref="R23:S23"/>
    <mergeCell ref="P27:Q27"/>
    <mergeCell ref="R27:S27"/>
    <mergeCell ref="A31:K31"/>
    <mergeCell ref="P31:Q31"/>
    <mergeCell ref="R31:S31"/>
  </mergeCells>
  <conditionalFormatting sqref="A8">
    <cfRule type="cellIs" dxfId="9" priority="3" operator="equal">
      <formula>"ANO"</formula>
    </cfRule>
  </conditionalFormatting>
  <conditionalFormatting sqref="L8">
    <cfRule type="cellIs" dxfId="8" priority="4" operator="equal">
      <formula>"ANO"</formula>
    </cfRule>
  </conditionalFormatting>
  <conditionalFormatting sqref="N8">
    <cfRule type="cellIs" dxfId="7" priority="5" operator="equal">
      <formula>"ANO"</formula>
    </cfRule>
  </conditionalFormatting>
  <conditionalFormatting sqref="N14:N46">
    <cfRule type="cellIs" dxfId="6" priority="1" operator="equal">
      <formula>"Odebráno"</formula>
    </cfRule>
  </conditionalFormatting>
  <conditionalFormatting sqref="Q8:T8">
    <cfRule type="cellIs" dxfId="5" priority="2" operator="equal">
      <formula>"ANO"</formula>
    </cfRule>
  </conditionalFormatting>
  <conditionalFormatting sqref="U14:Y46">
    <cfRule type="expression" dxfId="4" priority="6">
      <formula>$U14="Partnerský"</formula>
    </cfRule>
    <cfRule type="expression" dxfId="3" priority="8">
      <formula>U14="nepřepočítává se"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List2!$A$3:$A$5</xm:f>
          </x14:formula1>
          <xm:sqref>X6:Y6</xm:sqref>
        </x14:dataValidation>
        <x14:dataValidation type="list" allowBlank="1" showInputMessage="1" showErrorMessage="1" xr:uid="{00000000-0002-0000-0300-000000000000}">
          <x14:formula1>
            <xm:f>List2!$A$8:$A$10</xm:f>
          </x14:formula1>
          <xm:sqref>N14:N46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I10"/>
  <sheetViews>
    <sheetView workbookViewId="0">
      <selection activeCell="A11" sqref="A11"/>
    </sheetView>
  </sheetViews>
  <sheetFormatPr defaultRowHeight="15" x14ac:dyDescent="0.25"/>
  <sheetData>
    <row r="3" spans="1:9" x14ac:dyDescent="0.25">
      <c r="A3" s="1" t="s">
        <v>44</v>
      </c>
      <c r="B3" s="1"/>
      <c r="C3" s="1"/>
      <c r="D3" s="1" t="s">
        <v>44</v>
      </c>
      <c r="E3" s="1"/>
      <c r="F3" s="1"/>
      <c r="G3" s="1" t="s">
        <v>44</v>
      </c>
      <c r="H3" s="1"/>
      <c r="I3" s="1" t="s">
        <v>44</v>
      </c>
    </row>
    <row r="4" spans="1:9" x14ac:dyDescent="0.25">
      <c r="A4" s="1" t="s">
        <v>14</v>
      </c>
      <c r="B4" s="1"/>
      <c r="C4" s="1"/>
      <c r="D4" s="1" t="s">
        <v>104</v>
      </c>
      <c r="E4" s="1"/>
      <c r="F4" s="1"/>
      <c r="G4" s="1" t="s">
        <v>11</v>
      </c>
      <c r="H4" s="1"/>
      <c r="I4" s="1">
        <v>2025</v>
      </c>
    </row>
    <row r="5" spans="1:9" x14ac:dyDescent="0.25">
      <c r="A5" s="1" t="s">
        <v>105</v>
      </c>
      <c r="B5" s="1"/>
      <c r="C5" s="1"/>
      <c r="D5" s="1" t="s">
        <v>106</v>
      </c>
      <c r="E5" s="1"/>
      <c r="F5" s="1"/>
      <c r="G5" s="1" t="s">
        <v>107</v>
      </c>
      <c r="H5" s="1"/>
      <c r="I5" s="1">
        <v>2024</v>
      </c>
    </row>
    <row r="6" spans="1:9" x14ac:dyDescent="0.25">
      <c r="A6" s="1"/>
      <c r="B6" s="1"/>
      <c r="C6" s="1"/>
      <c r="D6" s="1"/>
      <c r="E6" s="1"/>
      <c r="F6" s="1"/>
      <c r="G6" s="1"/>
      <c r="H6" s="1"/>
      <c r="I6" s="1">
        <v>2023</v>
      </c>
    </row>
    <row r="8" spans="1:9" x14ac:dyDescent="0.25">
      <c r="A8" t="s">
        <v>33</v>
      </c>
    </row>
    <row r="9" spans="1:9" x14ac:dyDescent="0.25">
      <c r="A9" t="s">
        <v>108</v>
      </c>
    </row>
    <row r="10" spans="1:9" x14ac:dyDescent="0.25">
      <c r="A10" t="s">
        <v>109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2"/>
  <sheetViews>
    <sheetView topLeftCell="A12" workbookViewId="0">
      <selection activeCell="M8" sqref="M8:V8"/>
    </sheetView>
  </sheetViews>
  <sheetFormatPr defaultRowHeight="15" x14ac:dyDescent="0.25"/>
  <cols>
    <col min="1" max="11" width="2.28515625" customWidth="1"/>
  </cols>
  <sheetData>
    <row r="1" spans="1:29" ht="23.25" customHeight="1" x14ac:dyDescent="0.25">
      <c r="A1" s="245" t="s">
        <v>110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</row>
    <row r="2" spans="1:29" ht="31.5" customHeight="1" x14ac:dyDescent="0.25">
      <c r="A2" s="371" t="s">
        <v>111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</row>
    <row r="3" spans="1:29" ht="15.75" customHeight="1" x14ac:dyDescent="0.25">
      <c r="A3" s="372" t="s">
        <v>112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</row>
    <row r="4" spans="1:29" x14ac:dyDescent="0.25">
      <c r="A4" s="373"/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</row>
    <row r="5" spans="1:29" ht="15" customHeight="1" x14ac:dyDescent="0.25">
      <c r="A5" s="374" t="s">
        <v>42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6"/>
      <c r="T5" s="384"/>
      <c r="U5" s="385"/>
      <c r="V5" s="386"/>
      <c r="W5" s="25" t="s">
        <v>113</v>
      </c>
    </row>
    <row r="6" spans="1:29" ht="15.75" customHeight="1" x14ac:dyDescent="0.25">
      <c r="A6" s="387"/>
      <c r="B6" s="387"/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t="s">
        <v>114</v>
      </c>
    </row>
    <row r="7" spans="1:29" ht="45" customHeight="1" x14ac:dyDescent="0.25">
      <c r="A7" s="388" t="s">
        <v>115</v>
      </c>
      <c r="B7" s="389"/>
      <c r="C7" s="389"/>
      <c r="D7" s="389"/>
      <c r="E7" s="389"/>
      <c r="F7" s="389"/>
      <c r="G7" s="389"/>
      <c r="H7" s="389"/>
      <c r="I7" s="389"/>
      <c r="J7" s="389"/>
      <c r="K7" s="389"/>
      <c r="L7" s="389"/>
      <c r="M7" s="389"/>
      <c r="N7" s="389"/>
      <c r="O7" s="389"/>
      <c r="P7" s="389"/>
      <c r="Q7" s="389"/>
      <c r="R7" s="389"/>
      <c r="S7" s="390"/>
      <c r="T7" s="391" t="s">
        <v>107</v>
      </c>
      <c r="U7" s="392"/>
      <c r="V7" s="393"/>
      <c r="W7" s="25" t="s">
        <v>116</v>
      </c>
      <c r="X7" s="25"/>
      <c r="Y7" s="25"/>
      <c r="Z7" s="25"/>
    </row>
    <row r="8" spans="1:29" ht="45" customHeight="1" x14ac:dyDescent="0.25">
      <c r="A8" s="406" t="s">
        <v>117</v>
      </c>
      <c r="B8" s="406"/>
      <c r="C8" s="406"/>
      <c r="D8" s="406"/>
      <c r="E8" s="406"/>
      <c r="F8" s="406"/>
      <c r="G8" s="406"/>
      <c r="H8" s="406"/>
      <c r="I8" s="406"/>
      <c r="J8" s="406"/>
      <c r="K8" s="406"/>
      <c r="L8" s="406"/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25" t="s">
        <v>118</v>
      </c>
      <c r="X8" s="25"/>
      <c r="Y8" s="25"/>
      <c r="Z8" s="25"/>
      <c r="AC8" s="25" t="s">
        <v>119</v>
      </c>
    </row>
    <row r="9" spans="1:29" x14ac:dyDescent="0.25">
      <c r="A9" s="394"/>
      <c r="B9" s="395"/>
      <c r="C9" s="395"/>
      <c r="D9" s="395"/>
      <c r="E9" s="395"/>
      <c r="F9" s="395"/>
      <c r="G9" s="395"/>
      <c r="H9" s="395"/>
      <c r="I9" s="395"/>
      <c r="J9" s="395"/>
      <c r="K9" s="395"/>
      <c r="L9" s="395"/>
      <c r="M9" s="395"/>
      <c r="N9" s="395"/>
      <c r="O9" s="395"/>
      <c r="P9" s="395"/>
      <c r="Q9" s="395"/>
      <c r="R9" s="395"/>
      <c r="S9" s="395"/>
      <c r="T9" s="395"/>
      <c r="U9" s="395"/>
      <c r="V9" s="395"/>
    </row>
    <row r="10" spans="1:29" ht="37.5" customHeight="1" x14ac:dyDescent="0.25">
      <c r="A10" s="396" t="s">
        <v>120</v>
      </c>
      <c r="B10" s="397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97"/>
      <c r="Q10" s="397"/>
      <c r="R10" s="397"/>
      <c r="S10" s="398"/>
      <c r="T10" s="399" t="s">
        <v>14</v>
      </c>
      <c r="U10" s="400"/>
      <c r="V10" s="401"/>
      <c r="AC10" s="25" t="s">
        <v>121</v>
      </c>
    </row>
    <row r="11" spans="1:29" ht="15.75" customHeight="1" x14ac:dyDescent="0.25">
      <c r="A11" s="414" t="s">
        <v>122</v>
      </c>
      <c r="B11" s="415"/>
      <c r="C11" s="415"/>
      <c r="D11" s="415"/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S11" s="416"/>
      <c r="T11" s="402"/>
      <c r="U11" s="338"/>
      <c r="V11" s="403"/>
    </row>
    <row r="12" spans="1:29" ht="37.5" customHeight="1" x14ac:dyDescent="0.25">
      <c r="A12" s="368" t="s">
        <v>123</v>
      </c>
      <c r="B12" s="369"/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70"/>
      <c r="T12" s="404"/>
      <c r="U12" s="395"/>
      <c r="V12" s="405"/>
    </row>
    <row r="13" spans="1:2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2"/>
      <c r="U13" s="2"/>
      <c r="V13" s="2"/>
    </row>
    <row r="14" spans="1:29" ht="18.75" customHeight="1" x14ac:dyDescent="0.25">
      <c r="A14" s="408" t="s">
        <v>52</v>
      </c>
      <c r="B14" s="409"/>
      <c r="C14" s="409"/>
      <c r="D14" s="409"/>
      <c r="E14" s="409"/>
      <c r="F14" s="409"/>
      <c r="G14" s="409"/>
      <c r="H14" s="409"/>
      <c r="I14" s="409"/>
      <c r="J14" s="409"/>
      <c r="K14" s="409"/>
      <c r="L14" s="410"/>
      <c r="M14" s="411"/>
      <c r="N14" s="412"/>
      <c r="O14" s="413"/>
      <c r="P14" s="382" t="s">
        <v>15</v>
      </c>
      <c r="Q14" s="383"/>
      <c r="R14" s="383"/>
      <c r="S14" s="19"/>
      <c r="T14" s="377"/>
      <c r="U14" s="378"/>
      <c r="V14" s="379"/>
    </row>
    <row r="15" spans="1:29" ht="27.75" customHeight="1" x14ac:dyDescent="0.25">
      <c r="A15" s="440" t="s">
        <v>16</v>
      </c>
      <c r="B15" s="440"/>
      <c r="C15" s="440"/>
      <c r="D15" s="440"/>
      <c r="E15" s="440"/>
      <c r="F15" s="440"/>
      <c r="G15" s="440"/>
      <c r="H15" s="440"/>
      <c r="I15" s="440"/>
      <c r="J15" s="440"/>
      <c r="K15" s="440"/>
      <c r="L15" s="440"/>
      <c r="M15" s="381"/>
      <c r="N15" s="381"/>
      <c r="O15" s="381"/>
      <c r="P15" s="381"/>
      <c r="Q15" s="381"/>
      <c r="R15" s="381"/>
      <c r="S15" s="381"/>
      <c r="T15" s="381"/>
      <c r="U15" s="381"/>
      <c r="V15" s="381"/>
    </row>
    <row r="16" spans="1:29" ht="21" customHeight="1" x14ac:dyDescent="0.25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</row>
    <row r="17" spans="1:24" ht="56.25" customHeight="1" x14ac:dyDescent="0.25">
      <c r="A17" s="417" t="s">
        <v>124</v>
      </c>
      <c r="B17" s="418"/>
      <c r="C17" s="418"/>
      <c r="D17" s="418"/>
      <c r="E17" s="418"/>
      <c r="F17" s="418"/>
      <c r="G17" s="418"/>
      <c r="H17" s="418"/>
      <c r="I17" s="418"/>
      <c r="J17" s="418"/>
      <c r="K17" s="418"/>
      <c r="L17" s="418"/>
      <c r="M17" s="419"/>
      <c r="N17" s="356">
        <f>T5</f>
        <v>0</v>
      </c>
      <c r="O17" s="356"/>
      <c r="P17" s="357"/>
      <c r="Q17" s="425">
        <f>T5-1</f>
        <v>-1</v>
      </c>
      <c r="R17" s="426"/>
      <c r="S17" s="426"/>
      <c r="T17" s="425">
        <f>T5-2</f>
        <v>-2</v>
      </c>
      <c r="U17" s="426"/>
      <c r="V17" s="426"/>
      <c r="W17" s="40" t="s">
        <v>125</v>
      </c>
    </row>
    <row r="18" spans="1:24" ht="46.5" customHeight="1" x14ac:dyDescent="0.25">
      <c r="A18" s="420" t="s">
        <v>126</v>
      </c>
      <c r="B18" s="421"/>
      <c r="C18" s="421"/>
      <c r="D18" s="421"/>
      <c r="E18" s="421"/>
      <c r="F18" s="421"/>
      <c r="G18" s="421"/>
      <c r="H18" s="421"/>
      <c r="I18" s="421"/>
      <c r="J18" s="421"/>
      <c r="K18" s="421"/>
      <c r="L18" s="421"/>
      <c r="M18" s="422"/>
      <c r="N18" s="423"/>
      <c r="O18" s="423"/>
      <c r="P18" s="424"/>
      <c r="Q18" s="427"/>
      <c r="R18" s="428"/>
      <c r="S18" s="428"/>
      <c r="T18" s="429"/>
      <c r="U18" s="430"/>
      <c r="V18" s="430"/>
      <c r="W18" s="41"/>
      <c r="X18" t="s">
        <v>127</v>
      </c>
    </row>
    <row r="19" spans="1:24" ht="39" customHeight="1" x14ac:dyDescent="0.25">
      <c r="A19" s="431" t="s">
        <v>22</v>
      </c>
      <c r="B19" s="432"/>
      <c r="C19" s="432"/>
      <c r="D19" s="432"/>
      <c r="E19" s="432"/>
      <c r="F19" s="432"/>
      <c r="G19" s="432"/>
      <c r="H19" s="432"/>
      <c r="I19" s="432"/>
      <c r="J19" s="432"/>
      <c r="K19" s="433"/>
      <c r="L19" s="4" t="s">
        <v>23</v>
      </c>
      <c r="M19" s="5" t="s">
        <v>24</v>
      </c>
      <c r="N19" s="6" t="s">
        <v>26</v>
      </c>
      <c r="O19" s="7" t="s">
        <v>27</v>
      </c>
      <c r="P19" s="8" t="s">
        <v>28</v>
      </c>
      <c r="Q19" s="26" t="s">
        <v>55</v>
      </c>
      <c r="R19" s="27" t="s">
        <v>27</v>
      </c>
      <c r="S19" s="28" t="s">
        <v>28</v>
      </c>
      <c r="T19" s="29" t="s">
        <v>26</v>
      </c>
      <c r="U19" s="30" t="s">
        <v>27</v>
      </c>
      <c r="V19" s="31" t="s">
        <v>28</v>
      </c>
      <c r="W19" s="42"/>
    </row>
    <row r="20" spans="1:24" ht="45" customHeight="1" x14ac:dyDescent="0.25">
      <c r="A20" s="434" t="s">
        <v>128</v>
      </c>
      <c r="B20" s="434"/>
      <c r="C20" s="434"/>
      <c r="D20" s="434"/>
      <c r="E20" s="434"/>
      <c r="F20" s="434"/>
      <c r="G20" s="434"/>
      <c r="H20" s="434"/>
      <c r="I20" s="434"/>
      <c r="J20" s="434"/>
      <c r="K20" s="434"/>
      <c r="L20" s="22" t="s">
        <v>32</v>
      </c>
      <c r="M20" s="23" t="s">
        <v>129</v>
      </c>
      <c r="N20" s="11"/>
      <c r="O20" s="12">
        <v>5600000000000</v>
      </c>
      <c r="P20" s="13"/>
      <c r="Q20" s="32"/>
      <c r="R20" s="33"/>
      <c r="S20" s="34"/>
      <c r="T20" s="32"/>
      <c r="U20" s="33"/>
      <c r="V20" s="35"/>
      <c r="W20" s="21" t="s">
        <v>33</v>
      </c>
      <c r="X20" t="s">
        <v>130</v>
      </c>
    </row>
    <row r="21" spans="1:24" ht="45" customHeight="1" x14ac:dyDescent="0.25">
      <c r="A21" s="24"/>
      <c r="B21" s="436" t="s">
        <v>131</v>
      </c>
      <c r="C21" s="436"/>
      <c r="D21" s="436"/>
      <c r="E21" s="436"/>
      <c r="F21" s="436"/>
      <c r="G21" s="436"/>
      <c r="H21" s="436"/>
      <c r="I21" s="436"/>
      <c r="J21" s="436"/>
      <c r="K21" s="436"/>
      <c r="L21" s="22" t="s">
        <v>32</v>
      </c>
      <c r="M21" s="23" t="s">
        <v>132</v>
      </c>
      <c r="N21" s="11"/>
      <c r="O21" s="12"/>
      <c r="P21" s="13"/>
      <c r="Q21" s="32"/>
      <c r="R21" s="33"/>
      <c r="S21" s="34"/>
      <c r="T21" s="32"/>
      <c r="U21" s="33"/>
      <c r="V21" s="35"/>
      <c r="W21" s="20" t="s">
        <v>33</v>
      </c>
    </row>
    <row r="22" spans="1:24" ht="45" customHeight="1" x14ac:dyDescent="0.25">
      <c r="A22" s="24"/>
      <c r="B22" s="436" t="s">
        <v>133</v>
      </c>
      <c r="C22" s="436"/>
      <c r="D22" s="436"/>
      <c r="E22" s="436"/>
      <c r="F22" s="436"/>
      <c r="G22" s="436"/>
      <c r="H22" s="436"/>
      <c r="I22" s="436"/>
      <c r="J22" s="436"/>
      <c r="K22" s="436"/>
      <c r="L22" s="22" t="s">
        <v>32</v>
      </c>
      <c r="M22" s="23" t="s">
        <v>134</v>
      </c>
      <c r="N22" s="11"/>
      <c r="O22" s="12"/>
      <c r="P22" s="13"/>
      <c r="Q22" s="32"/>
      <c r="R22" s="33"/>
      <c r="S22" s="34"/>
      <c r="T22" s="32"/>
      <c r="U22" s="33"/>
      <c r="V22" s="35"/>
      <c r="W22" s="20" t="s">
        <v>33</v>
      </c>
      <c r="X22" t="s">
        <v>135</v>
      </c>
    </row>
    <row r="23" spans="1:24" ht="45" customHeight="1" x14ac:dyDescent="0.25">
      <c r="A23" s="435"/>
      <c r="B23" s="435"/>
      <c r="C23" s="436" t="s">
        <v>136</v>
      </c>
      <c r="D23" s="436"/>
      <c r="E23" s="436"/>
      <c r="F23" s="436"/>
      <c r="G23" s="436"/>
      <c r="H23" s="436"/>
      <c r="I23" s="436"/>
      <c r="J23" s="436"/>
      <c r="K23" s="436"/>
      <c r="L23" s="22" t="s">
        <v>32</v>
      </c>
      <c r="M23" s="23" t="s">
        <v>137</v>
      </c>
      <c r="N23" s="11"/>
      <c r="O23" s="12"/>
      <c r="P23" s="13"/>
      <c r="Q23" s="32"/>
      <c r="R23" s="33"/>
      <c r="S23" s="34"/>
      <c r="T23" s="32"/>
      <c r="U23" s="33"/>
      <c r="V23" s="35"/>
      <c r="W23" s="20" t="s">
        <v>33</v>
      </c>
    </row>
    <row r="24" spans="1:24" ht="45" customHeight="1" x14ac:dyDescent="0.25">
      <c r="A24" s="435"/>
      <c r="B24" s="435"/>
      <c r="C24" s="436" t="s">
        <v>138</v>
      </c>
      <c r="D24" s="436"/>
      <c r="E24" s="436"/>
      <c r="F24" s="436"/>
      <c r="G24" s="436"/>
      <c r="H24" s="436"/>
      <c r="I24" s="436"/>
      <c r="J24" s="436"/>
      <c r="K24" s="436"/>
      <c r="L24" s="22" t="s">
        <v>32</v>
      </c>
      <c r="M24" s="23" t="s">
        <v>139</v>
      </c>
      <c r="N24" s="11"/>
      <c r="O24" s="12"/>
      <c r="P24" s="13"/>
      <c r="Q24" s="32"/>
      <c r="R24" s="33"/>
      <c r="S24" s="34"/>
      <c r="T24" s="32"/>
      <c r="U24" s="33"/>
      <c r="V24" s="35"/>
      <c r="W24" s="20" t="s">
        <v>33</v>
      </c>
      <c r="X24" t="s">
        <v>140</v>
      </c>
    </row>
    <row r="25" spans="1:24" ht="45" customHeight="1" x14ac:dyDescent="0.25">
      <c r="A25" s="435"/>
      <c r="B25" s="435"/>
      <c r="C25" s="435"/>
      <c r="D25" s="436" t="s">
        <v>141</v>
      </c>
      <c r="E25" s="436"/>
      <c r="F25" s="436"/>
      <c r="G25" s="436"/>
      <c r="H25" s="436"/>
      <c r="I25" s="436"/>
      <c r="J25" s="436"/>
      <c r="K25" s="436"/>
      <c r="L25" s="22" t="s">
        <v>32</v>
      </c>
      <c r="M25" s="23" t="s">
        <v>142</v>
      </c>
      <c r="N25" s="11"/>
      <c r="O25" s="12"/>
      <c r="P25" s="13"/>
      <c r="Q25" s="32"/>
      <c r="R25" s="33"/>
      <c r="S25" s="34"/>
      <c r="T25" s="32"/>
      <c r="U25" s="33"/>
      <c r="V25" s="35"/>
      <c r="W25" s="20" t="s">
        <v>33</v>
      </c>
    </row>
    <row r="26" spans="1:24" ht="45" customHeight="1" x14ac:dyDescent="0.25">
      <c r="A26" s="435"/>
      <c r="B26" s="435"/>
      <c r="C26" s="436" t="s">
        <v>143</v>
      </c>
      <c r="D26" s="436"/>
      <c r="E26" s="436"/>
      <c r="F26" s="436"/>
      <c r="G26" s="436"/>
      <c r="H26" s="436"/>
      <c r="I26" s="436"/>
      <c r="J26" s="436"/>
      <c r="K26" s="436"/>
      <c r="L26" s="22" t="s">
        <v>32</v>
      </c>
      <c r="M26" s="23" t="s">
        <v>144</v>
      </c>
      <c r="N26" s="11"/>
      <c r="O26" s="12"/>
      <c r="P26" s="13"/>
      <c r="Q26" s="32"/>
      <c r="R26" s="33"/>
      <c r="S26" s="34"/>
      <c r="T26" s="32"/>
      <c r="U26" s="33"/>
      <c r="V26" s="35"/>
      <c r="W26" s="20" t="s">
        <v>33</v>
      </c>
    </row>
    <row r="27" spans="1:24" ht="45" customHeight="1" x14ac:dyDescent="0.25">
      <c r="A27" s="435"/>
      <c r="B27" s="435"/>
      <c r="C27" s="436" t="s">
        <v>145</v>
      </c>
      <c r="D27" s="436"/>
      <c r="E27" s="436"/>
      <c r="F27" s="436"/>
      <c r="G27" s="436"/>
      <c r="H27" s="436"/>
      <c r="I27" s="436"/>
      <c r="J27" s="436"/>
      <c r="K27" s="436"/>
      <c r="L27" s="22" t="s">
        <v>32</v>
      </c>
      <c r="M27" s="23" t="s">
        <v>146</v>
      </c>
      <c r="N27" s="11"/>
      <c r="O27" s="12"/>
      <c r="P27" s="13"/>
      <c r="Q27" s="32"/>
      <c r="R27" s="33"/>
      <c r="S27" s="34"/>
      <c r="T27" s="32"/>
      <c r="U27" s="33"/>
      <c r="V27" s="35"/>
      <c r="W27" s="20" t="s">
        <v>33</v>
      </c>
    </row>
    <row r="28" spans="1:24" ht="45" customHeight="1" x14ac:dyDescent="0.25">
      <c r="A28" s="435"/>
      <c r="B28" s="435"/>
      <c r="C28" s="436" t="s">
        <v>147</v>
      </c>
      <c r="D28" s="436"/>
      <c r="E28" s="436"/>
      <c r="F28" s="436"/>
      <c r="G28" s="436"/>
      <c r="H28" s="436"/>
      <c r="I28" s="436"/>
      <c r="J28" s="436"/>
      <c r="K28" s="436"/>
      <c r="L28" s="22" t="s">
        <v>32</v>
      </c>
      <c r="M28" s="23" t="s">
        <v>148</v>
      </c>
      <c r="N28" s="11"/>
      <c r="O28" s="12"/>
      <c r="P28" s="13"/>
      <c r="Q28" s="32"/>
      <c r="R28" s="33"/>
      <c r="S28" s="34"/>
      <c r="T28" s="32"/>
      <c r="U28" s="33"/>
      <c r="V28" s="35"/>
      <c r="W28" s="20" t="s">
        <v>33</v>
      </c>
    </row>
    <row r="29" spans="1:24" ht="45" customHeight="1" x14ac:dyDescent="0.25">
      <c r="A29" s="24"/>
      <c r="B29" s="436" t="s">
        <v>149</v>
      </c>
      <c r="C29" s="436"/>
      <c r="D29" s="436"/>
      <c r="E29" s="436"/>
      <c r="F29" s="436"/>
      <c r="G29" s="436"/>
      <c r="H29" s="436"/>
      <c r="I29" s="436"/>
      <c r="J29" s="436"/>
      <c r="K29" s="436"/>
      <c r="L29" s="22" t="s">
        <v>32</v>
      </c>
      <c r="M29" s="23" t="s">
        <v>150</v>
      </c>
      <c r="N29" s="11"/>
      <c r="O29" s="12"/>
      <c r="P29" s="13"/>
      <c r="Q29" s="32"/>
      <c r="R29" s="33"/>
      <c r="S29" s="34"/>
      <c r="T29" s="32"/>
      <c r="U29" s="33"/>
      <c r="V29" s="35"/>
      <c r="W29" s="20" t="s">
        <v>33</v>
      </c>
    </row>
    <row r="30" spans="1:24" ht="45" customHeight="1" x14ac:dyDescent="0.25">
      <c r="A30" s="435"/>
      <c r="B30" s="435"/>
      <c r="C30" s="436" t="s">
        <v>151</v>
      </c>
      <c r="D30" s="436"/>
      <c r="E30" s="436"/>
      <c r="F30" s="436"/>
      <c r="G30" s="436"/>
      <c r="H30" s="436"/>
      <c r="I30" s="436"/>
      <c r="J30" s="436"/>
      <c r="K30" s="436"/>
      <c r="L30" s="22" t="s">
        <v>32</v>
      </c>
      <c r="M30" s="23" t="s">
        <v>152</v>
      </c>
      <c r="N30" s="11"/>
      <c r="O30" s="12"/>
      <c r="P30" s="13"/>
      <c r="Q30" s="32"/>
      <c r="R30" s="33"/>
      <c r="S30" s="34"/>
      <c r="T30" s="32"/>
      <c r="U30" s="33"/>
      <c r="V30" s="35"/>
      <c r="W30" s="20" t="s">
        <v>33</v>
      </c>
    </row>
    <row r="31" spans="1:24" ht="45" customHeight="1" x14ac:dyDescent="0.25">
      <c r="A31" s="435"/>
      <c r="B31" s="435"/>
      <c r="C31" s="436" t="s">
        <v>153</v>
      </c>
      <c r="D31" s="436"/>
      <c r="E31" s="436"/>
      <c r="F31" s="436"/>
      <c r="G31" s="436"/>
      <c r="H31" s="436"/>
      <c r="I31" s="436"/>
      <c r="J31" s="436"/>
      <c r="K31" s="436"/>
      <c r="L31" s="22" t="s">
        <v>32</v>
      </c>
      <c r="M31" s="23" t="s">
        <v>154</v>
      </c>
      <c r="N31" s="11"/>
      <c r="O31" s="12"/>
      <c r="P31" s="13"/>
      <c r="Q31" s="32"/>
      <c r="R31" s="33"/>
      <c r="S31" s="34"/>
      <c r="T31" s="32"/>
      <c r="U31" s="33"/>
      <c r="V31" s="35"/>
      <c r="W31" s="20" t="s">
        <v>33</v>
      </c>
    </row>
    <row r="32" spans="1:24" ht="45" customHeight="1" x14ac:dyDescent="0.25">
      <c r="A32" s="434" t="s">
        <v>155</v>
      </c>
      <c r="B32" s="434"/>
      <c r="C32" s="434"/>
      <c r="D32" s="434"/>
      <c r="E32" s="434"/>
      <c r="F32" s="434"/>
      <c r="G32" s="434"/>
      <c r="H32" s="434"/>
      <c r="I32" s="434"/>
      <c r="J32" s="434"/>
      <c r="K32" s="434"/>
      <c r="L32" s="22" t="s">
        <v>32</v>
      </c>
      <c r="M32" s="23" t="s">
        <v>156</v>
      </c>
      <c r="N32" s="11"/>
      <c r="O32" s="12"/>
      <c r="P32" s="13"/>
      <c r="Q32" s="32"/>
      <c r="R32" s="33"/>
      <c r="S32" s="34"/>
      <c r="T32" s="32"/>
      <c r="U32" s="33"/>
      <c r="V32" s="35"/>
      <c r="W32" s="20" t="s">
        <v>33</v>
      </c>
    </row>
    <row r="33" spans="1:23" ht="45" customHeight="1" x14ac:dyDescent="0.25">
      <c r="A33" s="24"/>
      <c r="B33" s="436" t="s">
        <v>157</v>
      </c>
      <c r="C33" s="436"/>
      <c r="D33" s="436"/>
      <c r="E33" s="436"/>
      <c r="F33" s="436"/>
      <c r="G33" s="436"/>
      <c r="H33" s="436"/>
      <c r="I33" s="436"/>
      <c r="J33" s="436"/>
      <c r="K33" s="436"/>
      <c r="L33" s="22" t="s">
        <v>32</v>
      </c>
      <c r="M33" s="23" t="s">
        <v>158</v>
      </c>
      <c r="N33" s="11"/>
      <c r="O33" s="12"/>
      <c r="P33" s="13"/>
      <c r="Q33" s="32"/>
      <c r="R33" s="33"/>
      <c r="S33" s="34"/>
      <c r="T33" s="32"/>
      <c r="U33" s="33"/>
      <c r="V33" s="35"/>
      <c r="W33" s="20" t="s">
        <v>33</v>
      </c>
    </row>
    <row r="34" spans="1:23" ht="45" customHeight="1" x14ac:dyDescent="0.25">
      <c r="A34" s="24"/>
      <c r="B34" s="436" t="s">
        <v>159</v>
      </c>
      <c r="C34" s="436"/>
      <c r="D34" s="436"/>
      <c r="E34" s="436"/>
      <c r="F34" s="436"/>
      <c r="G34" s="436"/>
      <c r="H34" s="436"/>
      <c r="I34" s="436"/>
      <c r="J34" s="436"/>
      <c r="K34" s="436"/>
      <c r="L34" s="22" t="s">
        <v>32</v>
      </c>
      <c r="M34" s="23" t="s">
        <v>160</v>
      </c>
      <c r="N34" s="11"/>
      <c r="O34" s="12"/>
      <c r="P34" s="13"/>
      <c r="Q34" s="32"/>
      <c r="R34" s="33"/>
      <c r="S34" s="34"/>
      <c r="T34" s="32"/>
      <c r="U34" s="33"/>
      <c r="V34" s="35"/>
      <c r="W34" s="20" t="s">
        <v>33</v>
      </c>
    </row>
    <row r="35" spans="1:23" ht="45" customHeight="1" x14ac:dyDescent="0.25">
      <c r="A35" s="24"/>
      <c r="B35" s="436" t="s">
        <v>161</v>
      </c>
      <c r="C35" s="436"/>
      <c r="D35" s="436"/>
      <c r="E35" s="436"/>
      <c r="F35" s="436"/>
      <c r="G35" s="436"/>
      <c r="H35" s="436"/>
      <c r="I35" s="436"/>
      <c r="J35" s="436"/>
      <c r="K35" s="436"/>
      <c r="L35" s="22" t="s">
        <v>32</v>
      </c>
      <c r="M35" s="23" t="s">
        <v>150</v>
      </c>
      <c r="N35" s="11"/>
      <c r="O35" s="12"/>
      <c r="P35" s="13"/>
      <c r="Q35" s="32"/>
      <c r="R35" s="33"/>
      <c r="S35" s="34"/>
      <c r="T35" s="32"/>
      <c r="U35" s="33"/>
      <c r="V35" s="35"/>
      <c r="W35" s="20" t="s">
        <v>33</v>
      </c>
    </row>
    <row r="36" spans="1:23" x14ac:dyDescent="0.25">
      <c r="A36" s="437"/>
      <c r="B36" s="438"/>
      <c r="C36" s="438"/>
      <c r="D36" s="438"/>
      <c r="E36" s="438"/>
      <c r="F36" s="438"/>
      <c r="G36" s="438"/>
      <c r="H36" s="438"/>
      <c r="I36" s="438"/>
      <c r="J36" s="438"/>
      <c r="K36" s="439"/>
      <c r="L36" s="9"/>
      <c r="M36" s="10"/>
      <c r="N36" s="11"/>
      <c r="O36" s="12"/>
      <c r="P36" s="13"/>
      <c r="Q36" s="32"/>
      <c r="R36" s="33"/>
      <c r="S36" s="34"/>
      <c r="T36" s="32"/>
      <c r="U36" s="33"/>
      <c r="V36" s="35"/>
      <c r="W36" s="20" t="s">
        <v>33</v>
      </c>
    </row>
    <row r="37" spans="1:23" x14ac:dyDescent="0.25">
      <c r="A37" s="437"/>
      <c r="B37" s="438"/>
      <c r="C37" s="438"/>
      <c r="D37" s="438"/>
      <c r="E37" s="438"/>
      <c r="F37" s="438"/>
      <c r="G37" s="438"/>
      <c r="H37" s="438"/>
      <c r="I37" s="438"/>
      <c r="J37" s="438"/>
      <c r="K37" s="439"/>
      <c r="L37" s="9"/>
      <c r="M37" s="10"/>
      <c r="N37" s="11"/>
      <c r="O37" s="12"/>
      <c r="P37" s="13"/>
      <c r="Q37" s="32"/>
      <c r="R37" s="33"/>
      <c r="S37" s="34"/>
      <c r="T37" s="32"/>
      <c r="U37" s="33"/>
      <c r="V37" s="35"/>
      <c r="W37" s="20" t="s">
        <v>33</v>
      </c>
    </row>
    <row r="38" spans="1:23" x14ac:dyDescent="0.25">
      <c r="A38" s="437"/>
      <c r="B38" s="438"/>
      <c r="C38" s="438"/>
      <c r="D38" s="438"/>
      <c r="E38" s="438"/>
      <c r="F38" s="438"/>
      <c r="G38" s="438"/>
      <c r="H38" s="438"/>
      <c r="I38" s="438"/>
      <c r="J38" s="438"/>
      <c r="K38" s="439"/>
      <c r="L38" s="9"/>
      <c r="M38" s="10"/>
      <c r="N38" s="11"/>
      <c r="O38" s="12"/>
      <c r="P38" s="13"/>
      <c r="Q38" s="32"/>
      <c r="R38" s="33"/>
      <c r="S38" s="34"/>
      <c r="T38" s="32"/>
      <c r="U38" s="33"/>
      <c r="V38" s="35"/>
      <c r="W38" s="20" t="s">
        <v>33</v>
      </c>
    </row>
    <row r="39" spans="1:23" x14ac:dyDescent="0.25">
      <c r="A39" s="437"/>
      <c r="B39" s="438"/>
      <c r="C39" s="438"/>
      <c r="D39" s="438"/>
      <c r="E39" s="438"/>
      <c r="F39" s="438"/>
      <c r="G39" s="438"/>
      <c r="H39" s="438"/>
      <c r="I39" s="438"/>
      <c r="J39" s="438"/>
      <c r="K39" s="439"/>
      <c r="L39" s="9"/>
      <c r="M39" s="10"/>
      <c r="N39" s="11"/>
      <c r="O39" s="12"/>
      <c r="P39" s="13"/>
      <c r="Q39" s="32"/>
      <c r="R39" s="33"/>
      <c r="S39" s="34"/>
      <c r="T39" s="32"/>
      <c r="U39" s="33"/>
      <c r="V39" s="35"/>
      <c r="W39" s="20" t="s">
        <v>33</v>
      </c>
    </row>
    <row r="40" spans="1:23" x14ac:dyDescent="0.25">
      <c r="A40" s="437"/>
      <c r="B40" s="438"/>
      <c r="C40" s="438"/>
      <c r="D40" s="438"/>
      <c r="E40" s="438"/>
      <c r="F40" s="438"/>
      <c r="G40" s="438"/>
      <c r="H40" s="438"/>
      <c r="I40" s="438"/>
      <c r="J40" s="438"/>
      <c r="K40" s="439"/>
      <c r="L40" s="9"/>
      <c r="M40" s="10"/>
      <c r="N40" s="11"/>
      <c r="O40" s="12"/>
      <c r="P40" s="13"/>
      <c r="Q40" s="32"/>
      <c r="R40" s="33"/>
      <c r="S40" s="34"/>
      <c r="T40" s="32"/>
      <c r="U40" s="33"/>
      <c r="V40" s="35"/>
      <c r="W40" s="20" t="s">
        <v>33</v>
      </c>
    </row>
    <row r="41" spans="1:23" x14ac:dyDescent="0.25">
      <c r="A41" s="437"/>
      <c r="B41" s="438"/>
      <c r="C41" s="438"/>
      <c r="D41" s="438"/>
      <c r="E41" s="438"/>
      <c r="F41" s="438"/>
      <c r="G41" s="438"/>
      <c r="H41" s="438"/>
      <c r="I41" s="438"/>
      <c r="J41" s="438"/>
      <c r="K41" s="439"/>
      <c r="L41" s="9"/>
      <c r="M41" s="10"/>
      <c r="N41" s="11"/>
      <c r="O41" s="12"/>
      <c r="P41" s="13"/>
      <c r="Q41" s="32"/>
      <c r="R41" s="33"/>
      <c r="S41" s="34"/>
      <c r="T41" s="32"/>
      <c r="U41" s="33"/>
      <c r="V41" s="35"/>
      <c r="W41" s="20" t="s">
        <v>33</v>
      </c>
    </row>
    <row r="42" spans="1:23" x14ac:dyDescent="0.25">
      <c r="A42" s="437"/>
      <c r="B42" s="438"/>
      <c r="C42" s="438"/>
      <c r="D42" s="438"/>
      <c r="E42" s="438"/>
      <c r="F42" s="438"/>
      <c r="G42" s="438"/>
      <c r="H42" s="438"/>
      <c r="I42" s="438"/>
      <c r="J42" s="438"/>
      <c r="K42" s="439"/>
      <c r="L42" s="9"/>
      <c r="M42" s="10"/>
      <c r="N42" s="11"/>
      <c r="O42" s="12"/>
      <c r="P42" s="13"/>
      <c r="Q42" s="32"/>
      <c r="R42" s="33"/>
      <c r="S42" s="34"/>
      <c r="T42" s="32"/>
      <c r="U42" s="33"/>
      <c r="V42" s="35"/>
      <c r="W42" s="20" t="s">
        <v>33</v>
      </c>
    </row>
    <row r="43" spans="1:23" x14ac:dyDescent="0.25">
      <c r="A43" s="437"/>
      <c r="B43" s="438"/>
      <c r="C43" s="438"/>
      <c r="D43" s="438"/>
      <c r="E43" s="438"/>
      <c r="F43" s="438"/>
      <c r="G43" s="438"/>
      <c r="H43" s="438"/>
      <c r="I43" s="438"/>
      <c r="J43" s="438"/>
      <c r="K43" s="439"/>
      <c r="L43" s="9"/>
      <c r="M43" s="10"/>
      <c r="N43" s="11"/>
      <c r="O43" s="12"/>
      <c r="P43" s="13"/>
      <c r="Q43" s="32"/>
      <c r="R43" s="33"/>
      <c r="S43" s="34"/>
      <c r="T43" s="32"/>
      <c r="U43" s="33"/>
      <c r="V43" s="35"/>
      <c r="W43" s="20" t="s">
        <v>33</v>
      </c>
    </row>
    <row r="44" spans="1:23" x14ac:dyDescent="0.25">
      <c r="A44" s="437"/>
      <c r="B44" s="438"/>
      <c r="C44" s="438"/>
      <c r="D44" s="438"/>
      <c r="E44" s="438"/>
      <c r="F44" s="438"/>
      <c r="G44" s="438"/>
      <c r="H44" s="438"/>
      <c r="I44" s="438"/>
      <c r="J44" s="438"/>
      <c r="K44" s="439"/>
      <c r="L44" s="9"/>
      <c r="M44" s="10"/>
      <c r="N44" s="11"/>
      <c r="O44" s="12"/>
      <c r="P44" s="13"/>
      <c r="Q44" s="32"/>
      <c r="R44" s="33"/>
      <c r="S44" s="34"/>
      <c r="T44" s="32"/>
      <c r="U44" s="33"/>
      <c r="V44" s="35"/>
      <c r="W44" s="20" t="s">
        <v>33</v>
      </c>
    </row>
    <row r="45" spans="1:23" x14ac:dyDescent="0.25">
      <c r="A45" s="437"/>
      <c r="B45" s="438"/>
      <c r="C45" s="438"/>
      <c r="D45" s="438"/>
      <c r="E45" s="438"/>
      <c r="F45" s="438"/>
      <c r="G45" s="438"/>
      <c r="H45" s="438"/>
      <c r="I45" s="438"/>
      <c r="J45" s="438"/>
      <c r="K45" s="439"/>
      <c r="L45" s="9"/>
      <c r="M45" s="10"/>
      <c r="N45" s="11"/>
      <c r="O45" s="12"/>
      <c r="P45" s="13"/>
      <c r="Q45" s="32"/>
      <c r="R45" s="33"/>
      <c r="S45" s="34"/>
      <c r="T45" s="32"/>
      <c r="U45" s="33"/>
      <c r="V45" s="35"/>
      <c r="W45" s="20" t="s">
        <v>33</v>
      </c>
    </row>
    <row r="46" spans="1:23" x14ac:dyDescent="0.25">
      <c r="A46" s="437"/>
      <c r="B46" s="438"/>
      <c r="C46" s="438"/>
      <c r="D46" s="438"/>
      <c r="E46" s="438"/>
      <c r="F46" s="438"/>
      <c r="G46" s="438"/>
      <c r="H46" s="438"/>
      <c r="I46" s="438"/>
      <c r="J46" s="438"/>
      <c r="K46" s="439"/>
      <c r="L46" s="9"/>
      <c r="M46" s="10"/>
      <c r="N46" s="11"/>
      <c r="O46" s="12"/>
      <c r="P46" s="13"/>
      <c r="Q46" s="32"/>
      <c r="R46" s="33"/>
      <c r="S46" s="34"/>
      <c r="T46" s="32"/>
      <c r="U46" s="33"/>
      <c r="V46" s="35"/>
      <c r="W46" s="20" t="s">
        <v>33</v>
      </c>
    </row>
    <row r="47" spans="1:23" x14ac:dyDescent="0.25">
      <c r="A47" s="437"/>
      <c r="B47" s="438"/>
      <c r="C47" s="438"/>
      <c r="D47" s="438"/>
      <c r="E47" s="438"/>
      <c r="F47" s="438"/>
      <c r="G47" s="438"/>
      <c r="H47" s="438"/>
      <c r="I47" s="438"/>
      <c r="J47" s="438"/>
      <c r="K47" s="439"/>
      <c r="L47" s="9"/>
      <c r="M47" s="10"/>
      <c r="N47" s="11"/>
      <c r="O47" s="12"/>
      <c r="P47" s="13"/>
      <c r="Q47" s="32"/>
      <c r="R47" s="33"/>
      <c r="S47" s="34"/>
      <c r="T47" s="32"/>
      <c r="U47" s="33"/>
      <c r="V47" s="35"/>
      <c r="W47" s="20" t="s">
        <v>33</v>
      </c>
    </row>
    <row r="48" spans="1:23" x14ac:dyDescent="0.25">
      <c r="A48" s="437"/>
      <c r="B48" s="438"/>
      <c r="C48" s="438"/>
      <c r="D48" s="438"/>
      <c r="E48" s="438"/>
      <c r="F48" s="438"/>
      <c r="G48" s="438"/>
      <c r="H48" s="438"/>
      <c r="I48" s="438"/>
      <c r="J48" s="438"/>
      <c r="K48" s="439"/>
      <c r="L48" s="9"/>
      <c r="M48" s="10"/>
      <c r="N48" s="11"/>
      <c r="O48" s="12"/>
      <c r="P48" s="13"/>
      <c r="Q48" s="32"/>
      <c r="R48" s="33"/>
      <c r="S48" s="34"/>
      <c r="T48" s="32"/>
      <c r="U48" s="33"/>
      <c r="V48" s="35"/>
      <c r="W48" s="20" t="s">
        <v>33</v>
      </c>
    </row>
    <row r="49" spans="1:23" x14ac:dyDescent="0.25">
      <c r="A49" s="437"/>
      <c r="B49" s="438"/>
      <c r="C49" s="438"/>
      <c r="D49" s="438"/>
      <c r="E49" s="438"/>
      <c r="F49" s="438"/>
      <c r="G49" s="438"/>
      <c r="H49" s="438"/>
      <c r="I49" s="438"/>
      <c r="J49" s="438"/>
      <c r="K49" s="439"/>
      <c r="L49" s="9"/>
      <c r="M49" s="10"/>
      <c r="N49" s="11"/>
      <c r="O49" s="12"/>
      <c r="P49" s="13"/>
      <c r="Q49" s="32"/>
      <c r="R49" s="33"/>
      <c r="S49" s="34"/>
      <c r="T49" s="32"/>
      <c r="U49" s="33"/>
      <c r="V49" s="35"/>
      <c r="W49" s="20" t="s">
        <v>33</v>
      </c>
    </row>
    <row r="50" spans="1:23" x14ac:dyDescent="0.25">
      <c r="A50" s="437"/>
      <c r="B50" s="438"/>
      <c r="C50" s="438"/>
      <c r="D50" s="438"/>
      <c r="E50" s="438"/>
      <c r="F50" s="438"/>
      <c r="G50" s="438"/>
      <c r="H50" s="438"/>
      <c r="I50" s="438"/>
      <c r="J50" s="438"/>
      <c r="K50" s="439"/>
      <c r="L50" s="9"/>
      <c r="M50" s="10"/>
      <c r="N50" s="11"/>
      <c r="O50" s="12"/>
      <c r="P50" s="13"/>
      <c r="Q50" s="32"/>
      <c r="R50" s="33"/>
      <c r="S50" s="34"/>
      <c r="T50" s="32"/>
      <c r="U50" s="33"/>
      <c r="V50" s="35"/>
      <c r="W50" s="20" t="s">
        <v>33</v>
      </c>
    </row>
    <row r="51" spans="1:23" x14ac:dyDescent="0.25">
      <c r="A51" s="437"/>
      <c r="B51" s="438"/>
      <c r="C51" s="438"/>
      <c r="D51" s="438"/>
      <c r="E51" s="438"/>
      <c r="F51" s="438"/>
      <c r="G51" s="438"/>
      <c r="H51" s="438"/>
      <c r="I51" s="438"/>
      <c r="J51" s="438"/>
      <c r="K51" s="439"/>
      <c r="L51" s="9"/>
      <c r="M51" s="10"/>
      <c r="N51" s="11"/>
      <c r="O51" s="12"/>
      <c r="P51" s="13"/>
      <c r="Q51" s="32"/>
      <c r="R51" s="33"/>
      <c r="S51" s="34"/>
      <c r="T51" s="32"/>
      <c r="U51" s="33"/>
      <c r="V51" s="35"/>
      <c r="W51" s="20" t="s">
        <v>33</v>
      </c>
    </row>
    <row r="52" spans="1:23" ht="15.75" customHeight="1" x14ac:dyDescent="0.25">
      <c r="A52" s="437"/>
      <c r="B52" s="438"/>
      <c r="C52" s="438"/>
      <c r="D52" s="438"/>
      <c r="E52" s="438"/>
      <c r="F52" s="438"/>
      <c r="G52" s="438"/>
      <c r="H52" s="438"/>
      <c r="I52" s="438"/>
      <c r="J52" s="438"/>
      <c r="K52" s="439"/>
      <c r="L52" s="14"/>
      <c r="M52" s="15"/>
      <c r="N52" s="16"/>
      <c r="O52" s="17"/>
      <c r="P52" s="18"/>
      <c r="Q52" s="36"/>
      <c r="R52" s="37"/>
      <c r="S52" s="38"/>
      <c r="T52" s="36"/>
      <c r="U52" s="37"/>
      <c r="V52" s="39"/>
      <c r="W52" s="20" t="s">
        <v>33</v>
      </c>
    </row>
  </sheetData>
  <mergeCells count="70">
    <mergeCell ref="A28:B28"/>
    <mergeCell ref="C28:K28"/>
    <mergeCell ref="B29:K29"/>
    <mergeCell ref="A30:B30"/>
    <mergeCell ref="C30:K30"/>
    <mergeCell ref="A25:C25"/>
    <mergeCell ref="D25:K25"/>
    <mergeCell ref="A26:B26"/>
    <mergeCell ref="C26:K26"/>
    <mergeCell ref="A27:B27"/>
    <mergeCell ref="C27:K27"/>
    <mergeCell ref="A49:K49"/>
    <mergeCell ref="A50:K50"/>
    <mergeCell ref="A51:K51"/>
    <mergeCell ref="A31:B31"/>
    <mergeCell ref="C31:K31"/>
    <mergeCell ref="B33:K33"/>
    <mergeCell ref="B34:K34"/>
    <mergeCell ref="B35:K35"/>
    <mergeCell ref="A52:K52"/>
    <mergeCell ref="A15:L15"/>
    <mergeCell ref="A43:K43"/>
    <mergeCell ref="A44:K44"/>
    <mergeCell ref="A45:K45"/>
    <mergeCell ref="A46:K46"/>
    <mergeCell ref="A47:K47"/>
    <mergeCell ref="A48:K48"/>
    <mergeCell ref="A37:K37"/>
    <mergeCell ref="A38:K38"/>
    <mergeCell ref="A39:K39"/>
    <mergeCell ref="A40:K40"/>
    <mergeCell ref="A41:K41"/>
    <mergeCell ref="A42:K42"/>
    <mergeCell ref="A32:K32"/>
    <mergeCell ref="A36:K36"/>
    <mergeCell ref="A19:K19"/>
    <mergeCell ref="A20:K20"/>
    <mergeCell ref="A23:B23"/>
    <mergeCell ref="C23:K23"/>
    <mergeCell ref="A24:B24"/>
    <mergeCell ref="C24:K24"/>
    <mergeCell ref="B21:K21"/>
    <mergeCell ref="B22:K22"/>
    <mergeCell ref="A17:M17"/>
    <mergeCell ref="A18:M18"/>
    <mergeCell ref="N17:P18"/>
    <mergeCell ref="Q17:S18"/>
    <mergeCell ref="T17:V18"/>
    <mergeCell ref="T14:V14"/>
    <mergeCell ref="A16:V16"/>
    <mergeCell ref="M15:V15"/>
    <mergeCell ref="P14:R14"/>
    <mergeCell ref="T5:V5"/>
    <mergeCell ref="A6:V6"/>
    <mergeCell ref="A7:S7"/>
    <mergeCell ref="T7:V7"/>
    <mergeCell ref="A9:V9"/>
    <mergeCell ref="A10:S10"/>
    <mergeCell ref="T10:V12"/>
    <mergeCell ref="A8:L8"/>
    <mergeCell ref="M8:V8"/>
    <mergeCell ref="A14:L14"/>
    <mergeCell ref="M14:O14"/>
    <mergeCell ref="A11:S11"/>
    <mergeCell ref="A12:S12"/>
    <mergeCell ref="A1:V1"/>
    <mergeCell ref="A2:V2"/>
    <mergeCell ref="A3:V3"/>
    <mergeCell ref="A4:V4"/>
    <mergeCell ref="A5:S5"/>
  </mergeCells>
  <conditionalFormatting sqref="A8:V8">
    <cfRule type="expression" dxfId="2" priority="1">
      <formula>$T$7="Velikost se změnila"</formula>
    </cfRule>
    <cfRule type="expression" dxfId="1" priority="2">
      <formula>$T$7="Velikost se nezměnila"</formula>
    </cfRule>
    <cfRule type="expression" dxfId="0" priority="3">
      <formula>$T$7="Vyberte ze seznamu"</formula>
    </cfRule>
  </conditionalFormatting>
  <pageMargins left="0.70866141732282995" right="0.70866141732282995" top="0.78740157480314998" bottom="0.78740157480314998" header="0.31496062992126" footer="0.31496062992126"/>
  <pageSetup paperSize="9" scale="6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0000000}">
          <x14:formula1>
            <xm:f>List2!$G$3:$G$5</xm:f>
          </x14:formula1>
          <xm:sqref>T7:V7</xm:sqref>
        </x14:dataValidation>
        <x14:dataValidation type="list" allowBlank="1" showInputMessage="1" showErrorMessage="1" xr:uid="{00000000-0002-0000-0500-000001000000}">
          <x14:formula1>
            <xm:f>List2!$A$3:$A$5</xm:f>
          </x14:formula1>
          <xm:sqref>T10:V12</xm:sqref>
        </x14:dataValidation>
        <x14:dataValidation type="list" allowBlank="1" showInputMessage="1" showErrorMessage="1" xr:uid="{00000000-0002-0000-0500-000002000000}">
          <x14:formula1>
            <xm:f>List2!$A$8:$A$10</xm:f>
          </x14:formula1>
          <xm:sqref>W20:W52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MSP poslední uzavřené období</vt:lpstr>
      <vt:lpstr>KFI </vt:lpstr>
      <vt:lpstr>MSP minulé období</vt:lpstr>
      <vt:lpstr>MSP předminulé období </vt:lpstr>
      <vt:lpstr>List2</vt:lpstr>
      <vt:lpstr>MSPnew_GBER_hranice_poznámky</vt:lpstr>
      <vt:lpstr>'KFI '!Oblast_tisku</vt:lpstr>
      <vt:lpstr>'MSP minulé období'!Oblast_tisku</vt:lpstr>
      <vt:lpstr>'MSP poslední uzavřené období'!Oblast_tisku</vt:lpstr>
      <vt:lpstr>'MSP předminulé období '!Oblast_tisku</vt:lpstr>
      <vt:lpstr>MSPnew_GBER_hranice_poznámky!Oblast_tisku</vt:lpstr>
    </vt:vector>
  </TitlesOfParts>
  <Manager/>
  <Company>NRB,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Zlámalová Petra Ing.</dc:creator>
  <cp:keywords/>
  <dc:description/>
  <cp:lastModifiedBy>Zlámalová Petra</cp:lastModifiedBy>
  <dcterms:created xsi:type="dcterms:W3CDTF">2026-04-28T08:50:51Z</dcterms:created>
  <dcterms:modified xsi:type="dcterms:W3CDTF">2026-09-15T10:24:28Z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0x010100B629D32B12CEB5418761AE493B804CBC</vt:lpwstr>
  </property>
  <property fmtid="{D5CDD505-2E9C-101B-9397-08002B2CF9AE}" pid="3" name="MSIP_Label_9cdfe1c1-b1b6-43c7-bd25-dc909155e0b9_Enabled">
    <vt:lpwstr>true</vt:lpwstr>
  </property>
  <property fmtid="{D5CDD505-2E9C-101B-9397-08002B2CF9AE}" pid="4" name="MSIP_Label_9cdfe1c1-b1b6-43c7-bd25-dc909155e0b9_SetDate">
    <vt:lpwstr>2026-05-21T06:17:10Z</vt:lpwstr>
  </property>
  <property fmtid="{D5CDD505-2E9C-101B-9397-08002B2CF9AE}" pid="5" name="MSIP_Label_9cdfe1c1-b1b6-43c7-bd25-dc909155e0b9_Method">
    <vt:lpwstr>Standard</vt:lpwstr>
  </property>
  <property fmtid="{D5CDD505-2E9C-101B-9397-08002B2CF9AE}" pid="6" name="MSIP_Label_9cdfe1c1-b1b6-43c7-bd25-dc909155e0b9_Name">
    <vt:lpwstr>Interní informace</vt:lpwstr>
  </property>
  <property fmtid="{D5CDD505-2E9C-101B-9397-08002B2CF9AE}" pid="7" name="MSIP_Label_9cdfe1c1-b1b6-43c7-bd25-dc909155e0b9_SiteId">
    <vt:lpwstr>4d1a3907-6ad7-4739-80b5-b7ed4066a30b</vt:lpwstr>
  </property>
  <property fmtid="{D5CDD505-2E9C-101B-9397-08002B2CF9AE}" pid="8" name="MSIP_Label_9cdfe1c1-b1b6-43c7-bd25-dc909155e0b9_ActionId">
    <vt:lpwstr>8d07d273-92c5-4177-aae2-d63318ced2c3</vt:lpwstr>
  </property>
  <property fmtid="{D5CDD505-2E9C-101B-9397-08002B2CF9AE}" pid="9" name="MSIP_Label_9cdfe1c1-b1b6-43c7-bd25-dc909155e0b9_ContentBits">
    <vt:lpwstr>0</vt:lpwstr>
  </property>
  <property fmtid="{D5CDD505-2E9C-101B-9397-08002B2CF9AE}" pid="10" name="MSIP_Label_9cdfe1c1-b1b6-43c7-bd25-dc909155e0b9_Tag">
    <vt:lpwstr>10, 3, 0, 2</vt:lpwstr>
  </property>
  <property fmtid="{D5CDD505-2E9C-101B-9397-08002B2CF9AE}" pid="11" name="IX_BARCODE">
    <vt:lpwstr>*000000000*</vt:lpwstr>
  </property>
  <property fmtid="{D5CDD505-2E9C-101B-9397-08002B2CF9AE}" pid="12" name="IX_DOC_TYPE">
    <vt:lpwstr>F896</vt:lpwstr>
  </property>
  <property fmtid="{D5CDD505-2E9C-101B-9397-08002B2CF9AE}" pid="13" name="IX_ENVIRONMENT">
    <vt:lpwstr>PRODUKCE</vt:lpwstr>
  </property>
</Properties>
</file>